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9195" windowHeight="4455" activeTab="0"/>
  </bookViews>
  <sheets>
    <sheet name="Umzugsdaten" sheetId="1" r:id="rId1"/>
    <sheet name="umzugsliste" sheetId="2" r:id="rId2"/>
  </sheets>
  <externalReferences>
    <externalReference r:id="rId5"/>
  </externalReferences>
  <definedNames>
    <definedName name="Anrede">#REF!</definedName>
    <definedName name="Arbzi" localSheetId="1">'umzugsliste'!$K$34</definedName>
    <definedName name="Arbzi">#REF!</definedName>
    <definedName name="Beladeort">'Umzugsdaten'!$B$11</definedName>
    <definedName name="bk">'umzugsliste'!$D$111</definedName>
    <definedName name="diele" localSheetId="1">'umzugsliste'!$K$74</definedName>
    <definedName name="diele">#REF!</definedName>
    <definedName name="_xlnm.Print_Area" localSheetId="1">'umzugsliste'!$A$1:$M$114</definedName>
    <definedName name="Entladeort">'Umzugsdaten'!$H$11</definedName>
    <definedName name="etageb">'[1]ANGEB-97.FV'!#REF!</definedName>
    <definedName name="etagee">'[1]ANGEB-97.FV'!#REF!</definedName>
    <definedName name="fk">'umzugsliste'!$A$111</definedName>
    <definedName name="geskubik">'umzugsliste'!$K$112</definedName>
    <definedName name="keller" localSheetId="1">'umzugsliste'!$K$102</definedName>
    <definedName name="keller">#REF!</definedName>
    <definedName name="Kizi" localSheetId="1">'umzugsliste'!$D$86</definedName>
    <definedName name="Kizi">#REF!</definedName>
    <definedName name="kleidbox">'umzugsliste'!$F$111</definedName>
    <definedName name="Küche" localSheetId="1">'umzugsliste'!$D$110</definedName>
    <definedName name="Küche">#REF!</definedName>
    <definedName name="Kunde">'Umzugsdaten'!$B$4</definedName>
    <definedName name="ladeort">#REF!</definedName>
    <definedName name="min">'[1]ANGEB-97.FV'!#REF!</definedName>
    <definedName name="ort" localSheetId="1">'[1]ANGEB-97.FV'!$C$12</definedName>
    <definedName name="ort">#REF!</definedName>
    <definedName name="schlafzi" localSheetId="1">'umzugsliste'!$K$56</definedName>
    <definedName name="schlafzi">#REF!</definedName>
    <definedName name="strasse">#REF!</definedName>
    <definedName name="Tel.">#REF!</definedName>
    <definedName name="Wohnzi" localSheetId="1">'umzugsliste'!$D$52</definedName>
    <definedName name="Wohnzi">#REF!</definedName>
    <definedName name="zielort">#REF!</definedName>
  </definedNames>
  <calcPr fullCalcOnLoad="1"/>
</workbook>
</file>

<file path=xl/sharedStrings.xml><?xml version="1.0" encoding="utf-8"?>
<sst xmlns="http://schemas.openxmlformats.org/spreadsheetml/2006/main" count="305" uniqueCount="234">
  <si>
    <t>72766 Reutlingen</t>
  </si>
  <si>
    <t>Int.Möbelspedition GmbH</t>
  </si>
  <si>
    <t>S  C  H  M  O  L  L</t>
  </si>
  <si>
    <t>Kundenangabe vom :</t>
  </si>
  <si>
    <t>Umzug von :</t>
  </si>
  <si>
    <r>
      <t xml:space="preserve">Tel.: </t>
    </r>
    <r>
      <rPr>
        <b/>
        <sz val="9"/>
        <color indexed="12"/>
        <rFont val="Arial"/>
        <family val="2"/>
      </rPr>
      <t xml:space="preserve"> 07121 - 1670-0</t>
    </r>
  </si>
  <si>
    <t>Umzug nach :</t>
  </si>
  <si>
    <r>
      <t>Fax:</t>
    </r>
    <r>
      <rPr>
        <b/>
        <sz val="9"/>
        <color indexed="12"/>
        <rFont val="Arial"/>
        <family val="2"/>
      </rPr>
      <t xml:space="preserve"> 07121 - 1670-90</t>
    </r>
  </si>
  <si>
    <t>Die in dieser Liste aufgeführten Raumeinheiten (RE) beziehen sich auf übliche Möbelgrößen u.sind verbindliche Pauschalwerte.</t>
  </si>
  <si>
    <t>Die Liste ist Kopie zum Original und Anlage zum Umzugsvertrag und besteht aus 2 Blatt. 1 RE = 0,1 m3, 10 RE = 1 m3.</t>
  </si>
  <si>
    <t>Umzugsgutliste</t>
  </si>
  <si>
    <t>Blatt</t>
  </si>
  <si>
    <t>Gegenstand</t>
  </si>
  <si>
    <t>RE</t>
  </si>
  <si>
    <t>Wohn-/Eßzimmer</t>
  </si>
  <si>
    <t>Schreibmaschine</t>
  </si>
  <si>
    <t>m-Elem.-Anbauwand,,je m</t>
  </si>
  <si>
    <t>PC/EDV-Anlage</t>
  </si>
  <si>
    <t>m-Anbauwand,,je m</t>
  </si>
  <si>
    <t>PC/EDV-Rack / Tisch</t>
  </si>
  <si>
    <t>Bilder bis 0,6 m/Karton</t>
  </si>
  <si>
    <t>Schreibtisch bis 1,6 m</t>
  </si>
  <si>
    <t>Bilder über 0,8 m</t>
  </si>
  <si>
    <t>Schreibtisch über 1,6 m</t>
  </si>
  <si>
    <t>Brücke</t>
  </si>
  <si>
    <t>Schreibtisch-/Bürostuhl</t>
  </si>
  <si>
    <t>Bücherregal zerl je m</t>
  </si>
  <si>
    <t>Sideboard klein</t>
  </si>
  <si>
    <t>Buffet, mit Aufsatz</t>
  </si>
  <si>
    <t>Sideboard groß</t>
  </si>
  <si>
    <t>Buffet, ohne Aufsatz</t>
  </si>
  <si>
    <t>Sessel ohne Armlehne</t>
  </si>
  <si>
    <t>Deckenlampe</t>
  </si>
  <si>
    <t>Sessel mit Armlehne</t>
  </si>
  <si>
    <t>Eckbank, je Sitz</t>
  </si>
  <si>
    <t>Glasregal</t>
  </si>
  <si>
    <t>Fernseher</t>
  </si>
  <si>
    <t>Tisch bis 1,00 m</t>
  </si>
  <si>
    <t>Flügel</t>
  </si>
  <si>
    <t>Tisch über 1,00 m</t>
  </si>
  <si>
    <t>Heimorgel</t>
  </si>
  <si>
    <t>Tischkopierer</t>
  </si>
  <si>
    <t>Klavier</t>
  </si>
  <si>
    <t>Winkelkombination</t>
  </si>
  <si>
    <t>Lüster</t>
  </si>
  <si>
    <t>Aktenschrank - hoch</t>
  </si>
  <si>
    <t>Musik-/ TV-Rack/Schrank</t>
  </si>
  <si>
    <t>Pflanzen - mittel bis groß</t>
  </si>
  <si>
    <t>Nähmaschine(Schrank)</t>
  </si>
  <si>
    <t>m-Schrank, je m, zerl.</t>
  </si>
  <si>
    <t>Umzugskartons bis 80 l</t>
  </si>
  <si>
    <t>Schrank bis 2 Türen n.zerl.</t>
  </si>
  <si>
    <t>Umzugskartons über 80 l</t>
  </si>
  <si>
    <t>Sekretär  - 2 teilig</t>
  </si>
  <si>
    <t>Bücherkarton</t>
  </si>
  <si>
    <t>Sessel mit Armlehnen</t>
  </si>
  <si>
    <t>Zwischensumme</t>
  </si>
  <si>
    <t>Sessel ohne Armlehnen</t>
  </si>
  <si>
    <t>Schlafzimmer</t>
  </si>
  <si>
    <t>Sitzelement je Sitz</t>
  </si>
  <si>
    <t>Bettumbau (Kopfteil)</t>
  </si>
  <si>
    <t>Sofa/Couch/Liege je Sitz</t>
  </si>
  <si>
    <t>Bettzeug, je Betteinheit</t>
  </si>
  <si>
    <t>Standuhr</t>
  </si>
  <si>
    <t>Stehlampe</t>
  </si>
  <si>
    <t>Doppelbett, komplett</t>
  </si>
  <si>
    <t>Stereoanlage</t>
  </si>
  <si>
    <t>Einzelbett, komplett</t>
  </si>
  <si>
    <t>Stuhl</t>
  </si>
  <si>
    <t>Franz.Bett, komplett</t>
  </si>
  <si>
    <t>Stuhl mit Armlehnen</t>
  </si>
  <si>
    <t>Frisierkommode m. Spiegel</t>
  </si>
  <si>
    <t>Tee- / Servierwagen</t>
  </si>
  <si>
    <t>Kommode</t>
  </si>
  <si>
    <t>Teppich</t>
  </si>
  <si>
    <t>Nachttisch</t>
  </si>
  <si>
    <t>Schrank bis 2 Türen, unzerl.</t>
  </si>
  <si>
    <t>m-Schrank,zerl, je m</t>
  </si>
  <si>
    <t>Vitrine / Glasschrank</t>
  </si>
  <si>
    <t>m-Schiebetürschrank</t>
  </si>
  <si>
    <t>Kleinzeug bis 15 RE</t>
  </si>
  <si>
    <t>Spiegel</t>
  </si>
  <si>
    <t>Umzugskartons, bis 80 l</t>
  </si>
  <si>
    <t>Stuhl / Hocker</t>
  </si>
  <si>
    <t>Umzugskartons, über 80 l</t>
  </si>
  <si>
    <t>Wäschetruhe, - korb</t>
  </si>
  <si>
    <t>Arbeitszimmer/Büro</t>
  </si>
  <si>
    <t>Umzugskarton, bis 80 l</t>
  </si>
  <si>
    <t>Aktenschrank je m</t>
  </si>
  <si>
    <t>Umzugskarton, über 80 l</t>
  </si>
  <si>
    <t>Bücher-Regal, zerl, je m</t>
  </si>
  <si>
    <t>Kleiderbox</t>
  </si>
  <si>
    <t>Deckenleuchte</t>
  </si>
  <si>
    <r>
      <t>Blatt 2</t>
    </r>
    <r>
      <rPr>
        <sz val="9"/>
        <rFont val="Arial"/>
        <family val="2"/>
      </rPr>
      <t xml:space="preserve">       Umzugsgutliste zum Umzugsvertrag</t>
    </r>
  </si>
  <si>
    <t>vom:</t>
  </si>
  <si>
    <t>Kinderzimmer/Studio</t>
  </si>
  <si>
    <t>Diele/Bad</t>
  </si>
  <si>
    <t>Hut-/Kleiderablage</t>
  </si>
  <si>
    <t>Bett, komplett</t>
  </si>
  <si>
    <t>Schuhschrank</t>
  </si>
  <si>
    <t>Bettzeug, je Einheit</t>
  </si>
  <si>
    <t>Stuhl/Hocker</t>
  </si>
  <si>
    <t>Badschrank</t>
  </si>
  <si>
    <t>Toilettenschrank/Alibert</t>
  </si>
  <si>
    <t>Etagenbett, komplett</t>
  </si>
  <si>
    <t>Truhe/Kommode</t>
  </si>
  <si>
    <t>Kinderbett, komplett</t>
  </si>
  <si>
    <t>Wäschepuff</t>
  </si>
  <si>
    <t>Laufgitter</t>
  </si>
  <si>
    <t>Schrank  bis 1 m</t>
  </si>
  <si>
    <t>m-Schrank, zerl, le m</t>
  </si>
  <si>
    <t>Schreibpult</t>
  </si>
  <si>
    <t>Spielzeugkiste</t>
  </si>
  <si>
    <t>Keller/Speicher/Garten</t>
  </si>
  <si>
    <t>Autoreifen    je Stück</t>
  </si>
  <si>
    <t>Blumenkübel / Kasten</t>
  </si>
  <si>
    <t>Tisch, bis 1,0 m</t>
  </si>
  <si>
    <t>Bügelbrett /Wäscheständ.</t>
  </si>
  <si>
    <t>Tisch über 1,0 m</t>
  </si>
  <si>
    <t>Dreirad / Kinderrad</t>
  </si>
  <si>
    <t>Fahrrad / Moped</t>
  </si>
  <si>
    <t>Kinderwagen</t>
  </si>
  <si>
    <t>Koffer</t>
  </si>
  <si>
    <t>Klapp-Tisch/Stapel-Stuhl</t>
  </si>
  <si>
    <t>Leiter je m</t>
  </si>
  <si>
    <t>Mülltonne / Schubkarre</t>
  </si>
  <si>
    <t>Rasenmäher, Motor</t>
  </si>
  <si>
    <t>Küche / Untergeschoß</t>
  </si>
  <si>
    <t>Rasenmäher, Hand</t>
  </si>
  <si>
    <t>Arbeitsplatte je m</t>
  </si>
  <si>
    <t>Regal, zerl, je m</t>
  </si>
  <si>
    <t>Besenschrank</t>
  </si>
  <si>
    <t>m-Schrank, zerl., je m</t>
  </si>
  <si>
    <t>Buffet</t>
  </si>
  <si>
    <t>Schlitten</t>
  </si>
  <si>
    <t>Buffet mit Aufsatz</t>
  </si>
  <si>
    <t>Ski + Stock, je Paar</t>
  </si>
  <si>
    <t>Sonnenschirm + Fuß</t>
  </si>
  <si>
    <t>Eckbank je Sitz</t>
  </si>
  <si>
    <t>Staubsauger</t>
  </si>
  <si>
    <t>Geschirrspülmaschine</t>
  </si>
  <si>
    <t>Tischtennisplatte</t>
  </si>
  <si>
    <t>Herd</t>
  </si>
  <si>
    <t>Werkbank, zerlegbar</t>
  </si>
  <si>
    <t>Kühlschrank/ -truhe&lt; 120 l</t>
  </si>
  <si>
    <t>Werkzeugkoffer</t>
  </si>
  <si>
    <t>Kühlschrank/ -truhe&gt; 120 l</t>
  </si>
  <si>
    <t>Mikrowelle</t>
  </si>
  <si>
    <t>Kleinzeug bis 25 RE</t>
  </si>
  <si>
    <t>Oberteil, je Tür</t>
  </si>
  <si>
    <t>Tisch , bis 1 m</t>
  </si>
  <si>
    <t>Tisch, über 1,0 m</t>
  </si>
  <si>
    <t>Unterteil, je Tür</t>
  </si>
  <si>
    <t>Etage</t>
  </si>
  <si>
    <t>Liste Recheneinheiten aus:</t>
  </si>
  <si>
    <t xml:space="preserve"> =&gt;</t>
  </si>
  <si>
    <t>m3</t>
  </si>
  <si>
    <t>Waschmaschine/Trockner</t>
  </si>
  <si>
    <t>Wohn/Eßzimmer</t>
  </si>
  <si>
    <t>Wäsche-Bügelautomat</t>
  </si>
  <si>
    <t>Spüle inkl.Aus-/Einbau</t>
  </si>
  <si>
    <t>Küche</t>
  </si>
  <si>
    <t>Kleider-</t>
  </si>
  <si>
    <r>
      <t xml:space="preserve"> =Normal &gt; </t>
    </r>
    <r>
      <rPr>
        <b/>
        <sz val="9"/>
        <color indexed="10"/>
        <rFont val="Arial"/>
        <family val="2"/>
      </rPr>
      <t>Kartons &lt;</t>
    </r>
    <r>
      <rPr>
        <sz val="9"/>
        <color indexed="12"/>
        <rFont val="Arial"/>
        <family val="2"/>
      </rPr>
      <t xml:space="preserve"> Bücher=</t>
    </r>
  </si>
  <si>
    <t>box</t>
  </si>
  <si>
    <t>Summe (RE)  Umzugsgut :</t>
  </si>
  <si>
    <t xml:space="preserve">Die gelisteten Mengen entsprechen dem Umzugsgut, </t>
  </si>
  <si>
    <t>Umzugsgutmenge = Ladeumfang</t>
  </si>
  <si>
    <t>Menge in Möbelwagen-Lademeter:</t>
  </si>
  <si>
    <t>mwm</t>
  </si>
  <si>
    <t>Angegebene Menge = Basis für unser Angebot.</t>
  </si>
  <si>
    <t>Siemensstr.13</t>
  </si>
  <si>
    <t>Für Ihre Fragen</t>
  </si>
  <si>
    <t>kontaktieren Sie</t>
  </si>
  <si>
    <t>Umzugsberater</t>
  </si>
  <si>
    <t>unseren</t>
  </si>
  <si>
    <t xml:space="preserve">das umgezogen werden soll u.ist kundenseitig </t>
  </si>
  <si>
    <t>per Eigenbesichtigung so angegeben worden.</t>
  </si>
  <si>
    <t>e-mail: umzug@schmoll.de</t>
  </si>
  <si>
    <t xml:space="preserve">Umzugskunde-Name: </t>
  </si>
  <si>
    <r>
      <t xml:space="preserve">Bitte per E-mail oder Fax zurück an: </t>
    </r>
    <r>
      <rPr>
        <b/>
        <sz val="11"/>
        <rFont val="Arial"/>
        <family val="2"/>
      </rPr>
      <t>--&gt;</t>
    </r>
  </si>
  <si>
    <t>Umzugsdaten</t>
  </si>
  <si>
    <t>Name, Vorname</t>
  </si>
  <si>
    <t>PLZ           Ort</t>
  </si>
  <si>
    <t>Land</t>
  </si>
  <si>
    <t>E-Mail</t>
  </si>
  <si>
    <t>Telefon</t>
  </si>
  <si>
    <t>Fax</t>
  </si>
  <si>
    <t>enges Treppenhaus</t>
  </si>
  <si>
    <t>Abtrageweg kleiner 15 m</t>
  </si>
  <si>
    <t>Fahrstuhl vorhanden</t>
  </si>
  <si>
    <t>Halteverbotszone beantragen</t>
  </si>
  <si>
    <t>sonstiges - bitte Rücksprache</t>
  </si>
  <si>
    <t>Sraße</t>
  </si>
  <si>
    <t>Beladestelle</t>
  </si>
  <si>
    <t>Entladestelle</t>
  </si>
  <si>
    <t>Kontakt</t>
  </si>
  <si>
    <t>Organisation / Firma</t>
  </si>
  <si>
    <t>Beladetermin</t>
  </si>
  <si>
    <t>Entladetermin</t>
  </si>
  <si>
    <t xml:space="preserve"> ( Bitte unbedingt ausfüllen )</t>
  </si>
  <si>
    <t>Schrägaufzug möglich / gewünscht</t>
  </si>
  <si>
    <t>Küche ( Abbau )</t>
  </si>
  <si>
    <t>Waschmaschine ab</t>
  </si>
  <si>
    <t>Waschmaschine an</t>
  </si>
  <si>
    <t>Herd  -  ab</t>
  </si>
  <si>
    <t>Herd  -  an</t>
  </si>
  <si>
    <t>Gardinenleisten - Abmontieren</t>
  </si>
  <si>
    <t>Gardinenleisten - anmontieren</t>
  </si>
  <si>
    <t>Einpacken</t>
  </si>
  <si>
    <t>Auspacken</t>
  </si>
  <si>
    <t>nur Zerbrechliches</t>
  </si>
  <si>
    <t>gesamter Hausrat</t>
  </si>
  <si>
    <t>sonst.Gegenstände</t>
  </si>
  <si>
    <r>
      <t>Umzugsmenge</t>
    </r>
    <r>
      <rPr>
        <sz val="12"/>
        <rFont val="Arial"/>
        <family val="2"/>
      </rPr>
      <t xml:space="preserve"> lt. nachfolg. </t>
    </r>
    <r>
      <rPr>
        <b/>
        <sz val="12"/>
        <rFont val="Arial"/>
        <family val="2"/>
      </rPr>
      <t>Liste</t>
    </r>
  </si>
  <si>
    <t>Ab-/Aufbau =  XX</t>
  </si>
  <si>
    <t>Ein-/Auspacken = XX</t>
  </si>
  <si>
    <t>Spalte F + M :</t>
  </si>
  <si>
    <t>Spalte E + L :</t>
  </si>
  <si>
    <t>Vermerke nicht vergessen</t>
  </si>
  <si>
    <t>Abbau = XO</t>
  </si>
  <si>
    <t>Nur Aufbau =  0X</t>
  </si>
  <si>
    <t>Einpacken =  X0</t>
  </si>
  <si>
    <t>Nur Auspacken =  0X</t>
  </si>
  <si>
    <t>Demontagen  ( in Liste angekreuzt )</t>
  </si>
  <si>
    <t>Lampen - Abmontage</t>
  </si>
  <si>
    <t>Montagen  ( in Liste angekreuzt )</t>
  </si>
  <si>
    <t>Küche ( Auf-/Einbau )</t>
  </si>
  <si>
    <t>Lampen - Anmontage</t>
  </si>
  <si>
    <r>
      <t>Leistungen</t>
    </r>
    <r>
      <rPr>
        <sz val="12"/>
        <color indexed="55"/>
        <rFont val="Arial"/>
        <family val="2"/>
      </rPr>
      <t xml:space="preserve">  -  Entladestelle</t>
    </r>
  </si>
  <si>
    <r>
      <t>Leistungen</t>
    </r>
    <r>
      <rPr>
        <sz val="12"/>
        <color indexed="55"/>
        <rFont val="Arial"/>
        <family val="2"/>
      </rPr>
      <t xml:space="preserve">   -  Beladestelle</t>
    </r>
  </si>
  <si>
    <r>
      <t xml:space="preserve">Hinweise </t>
    </r>
    <r>
      <rPr>
        <sz val="11"/>
        <color indexed="55"/>
        <rFont val="Arial"/>
        <family val="2"/>
      </rPr>
      <t>Beladestelle</t>
    </r>
  </si>
  <si>
    <r>
      <t xml:space="preserve">Hinweise </t>
    </r>
    <r>
      <rPr>
        <sz val="11"/>
        <color indexed="55"/>
        <rFont val="Arial"/>
        <family val="2"/>
      </rPr>
      <t>Entladestelle</t>
    </r>
  </si>
  <si>
    <t xml:space="preserve">    Rückruf            Besuch            Angebot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</si>
</sst>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yy"/>
    <numFmt numFmtId="165" formatCode="mm/"/>
    <numFmt numFmtId="166" formatCode="dd/"/>
    <numFmt numFmtId="167" formatCode="d/\ mmm/\ yy"/>
  </numFmts>
  <fonts count="5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7"/>
      <name val="Arial"/>
      <family val="0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12"/>
      <name val="Arial"/>
      <family val="0"/>
    </font>
    <font>
      <b/>
      <sz val="8"/>
      <color indexed="12"/>
      <name val="Arial"/>
      <family val="2"/>
    </font>
    <font>
      <b/>
      <sz val="11"/>
      <color indexed="37"/>
      <name val="Arial"/>
      <family val="2"/>
    </font>
    <font>
      <sz val="10"/>
      <color indexed="37"/>
      <name val="Arial"/>
      <family val="2"/>
    </font>
    <font>
      <b/>
      <sz val="20"/>
      <name val="Arial"/>
      <family val="0"/>
    </font>
    <font>
      <b/>
      <u val="single"/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39"/>
      <name val="Arial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0"/>
    </font>
    <font>
      <sz val="7"/>
      <color indexed="14"/>
      <name val="Arial"/>
      <family val="2"/>
    </font>
    <font>
      <sz val="6.5"/>
      <name val="Arial"/>
      <family val="0"/>
    </font>
    <font>
      <b/>
      <sz val="6"/>
      <name val="Arial"/>
      <family val="0"/>
    </font>
    <font>
      <b/>
      <sz val="20"/>
      <color indexed="18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8"/>
      <color indexed="43"/>
      <name val="Arial"/>
      <family val="2"/>
    </font>
    <font>
      <sz val="7"/>
      <color indexed="3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23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10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double">
        <color indexed="10"/>
      </left>
      <right style="thin"/>
      <top style="double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8" fontId="0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18">
      <alignment/>
      <protection/>
    </xf>
    <xf numFmtId="0" fontId="6" fillId="0" borderId="0" xfId="18" applyAlignment="1">
      <alignment horizontal="left"/>
      <protection/>
    </xf>
    <xf numFmtId="0" fontId="11" fillId="0" borderId="0" xfId="18" applyFont="1" applyAlignment="1">
      <alignment horizontal="left"/>
      <protection/>
    </xf>
    <xf numFmtId="0" fontId="5" fillId="0" borderId="0" xfId="18" applyFont="1" applyAlignment="1">
      <alignment horizontal="right"/>
      <protection/>
    </xf>
    <xf numFmtId="0" fontId="6" fillId="0" borderId="0" xfId="18" applyAlignment="1">
      <alignment horizontal="center"/>
      <protection/>
    </xf>
    <xf numFmtId="0" fontId="7" fillId="0" borderId="0" xfId="18" applyFont="1">
      <alignment/>
      <protection/>
    </xf>
    <xf numFmtId="0" fontId="15" fillId="0" borderId="0" xfId="18" applyFont="1" applyAlignment="1">
      <alignment horizontal="left"/>
      <protection/>
    </xf>
    <xf numFmtId="0" fontId="15" fillId="0" borderId="0" xfId="18" applyFont="1">
      <alignment/>
      <protection/>
    </xf>
    <xf numFmtId="0" fontId="13" fillId="0" borderId="0" xfId="18" applyFont="1">
      <alignment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21" fillId="0" borderId="0" xfId="18" applyFont="1">
      <alignment/>
      <protection/>
    </xf>
    <xf numFmtId="0" fontId="22" fillId="0" borderId="0" xfId="18" applyFont="1">
      <alignment/>
      <protection/>
    </xf>
    <xf numFmtId="0" fontId="6" fillId="0" borderId="1" xfId="18" applyBorder="1" applyAlignment="1">
      <alignment/>
      <protection/>
    </xf>
    <xf numFmtId="0" fontId="6" fillId="0" borderId="2" xfId="18" applyBorder="1" applyAlignment="1">
      <alignment/>
      <protection/>
    </xf>
    <xf numFmtId="0" fontId="23" fillId="0" borderId="2" xfId="18" applyFont="1" applyBorder="1" applyAlignment="1">
      <alignment horizontal="centerContinuous"/>
      <protection/>
    </xf>
    <xf numFmtId="0" fontId="6" fillId="0" borderId="3" xfId="18" applyBorder="1" applyAlignment="1">
      <alignment/>
      <protection/>
    </xf>
    <xf numFmtId="0" fontId="10" fillId="0" borderId="2" xfId="18" applyFont="1" applyBorder="1" applyAlignment="1">
      <alignment horizontal="right" vertical="center"/>
      <protection/>
    </xf>
    <xf numFmtId="0" fontId="9" fillId="0" borderId="3" xfId="18" applyFont="1" applyBorder="1" applyAlignment="1">
      <alignment horizontal="center" vertical="center"/>
      <protection/>
    </xf>
    <xf numFmtId="0" fontId="6" fillId="0" borderId="4" xfId="18" applyBorder="1">
      <alignment/>
      <protection/>
    </xf>
    <xf numFmtId="0" fontId="6" fillId="0" borderId="0" xfId="18" applyFill="1">
      <alignment/>
      <protection/>
    </xf>
    <xf numFmtId="0" fontId="6" fillId="0" borderId="5" xfId="18" applyBorder="1" applyAlignment="1">
      <alignment horizontal="center" vertical="center"/>
      <protection/>
    </xf>
    <xf numFmtId="0" fontId="6" fillId="0" borderId="5" xfId="18" applyBorder="1">
      <alignment/>
      <protection/>
    </xf>
    <xf numFmtId="0" fontId="7" fillId="0" borderId="5" xfId="18" applyFont="1" applyBorder="1" applyAlignment="1">
      <alignment horizontal="center" vertical="center"/>
      <protection/>
    </xf>
    <xf numFmtId="0" fontId="6" fillId="2" borderId="6" xfId="18" applyFill="1" applyBorder="1">
      <alignment/>
      <protection/>
    </xf>
    <xf numFmtId="0" fontId="5" fillId="0" borderId="7" xfId="18" applyFont="1" applyBorder="1" applyAlignment="1">
      <alignment horizontal="center"/>
      <protection/>
    </xf>
    <xf numFmtId="0" fontId="24" fillId="3" borderId="7" xfId="18" applyFont="1" applyFill="1" applyBorder="1">
      <alignment/>
      <protection/>
    </xf>
    <xf numFmtId="0" fontId="6" fillId="0" borderId="7" xfId="18" applyBorder="1">
      <alignment/>
      <protection/>
    </xf>
    <xf numFmtId="0" fontId="5" fillId="0" borderId="7" xfId="18" applyFont="1" applyBorder="1">
      <alignment/>
      <protection/>
    </xf>
    <xf numFmtId="0" fontId="10" fillId="0" borderId="7" xfId="18" applyFont="1" applyBorder="1">
      <alignment/>
      <protection/>
    </xf>
    <xf numFmtId="0" fontId="25" fillId="0" borderId="7" xfId="18" applyFont="1" applyBorder="1" applyAlignment="1">
      <alignment horizontal="center"/>
      <protection/>
    </xf>
    <xf numFmtId="0" fontId="7" fillId="0" borderId="7" xfId="18" applyFont="1" applyBorder="1">
      <alignment/>
      <protection/>
    </xf>
    <xf numFmtId="0" fontId="5" fillId="0" borderId="7" xfId="18" applyFont="1" applyBorder="1" applyAlignment="1">
      <alignment horizontal="center"/>
      <protection/>
    </xf>
    <xf numFmtId="0" fontId="9" fillId="0" borderId="7" xfId="18" applyFont="1" applyBorder="1" applyAlignment="1">
      <alignment horizontal="right"/>
      <protection/>
    </xf>
    <xf numFmtId="0" fontId="12" fillId="2" borderId="7" xfId="18" applyFont="1" applyFill="1" applyBorder="1" applyAlignment="1">
      <alignment horizontal="center"/>
      <protection/>
    </xf>
    <xf numFmtId="0" fontId="6" fillId="0" borderId="8" xfId="18" applyBorder="1">
      <alignment/>
      <protection/>
    </xf>
    <xf numFmtId="0" fontId="24" fillId="3" borderId="7" xfId="18" applyFont="1" applyFill="1" applyBorder="1" applyAlignment="1">
      <alignment horizontal="left"/>
      <protection/>
    </xf>
    <xf numFmtId="0" fontId="5" fillId="0" borderId="7" xfId="18" applyFont="1" applyBorder="1">
      <alignment/>
      <protection/>
    </xf>
    <xf numFmtId="0" fontId="10" fillId="0" borderId="9" xfId="18" applyFont="1" applyBorder="1">
      <alignment/>
      <protection/>
    </xf>
    <xf numFmtId="0" fontId="8" fillId="0" borderId="7" xfId="18" applyFont="1" applyBorder="1">
      <alignment/>
      <protection/>
    </xf>
    <xf numFmtId="0" fontId="12" fillId="2" borderId="7" xfId="18" applyFont="1" applyFill="1" applyBorder="1" applyAlignment="1">
      <alignment horizontal="center"/>
      <protection/>
    </xf>
    <xf numFmtId="0" fontId="7" fillId="0" borderId="7" xfId="18" applyFont="1" applyBorder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0" fontId="6" fillId="0" borderId="10" xfId="18" applyBorder="1" applyAlignment="1">
      <alignment horizontal="center" vertical="center"/>
      <protection/>
    </xf>
    <xf numFmtId="0" fontId="6" fillId="0" borderId="10" xfId="18" applyBorder="1">
      <alignment/>
      <protection/>
    </xf>
    <xf numFmtId="0" fontId="7" fillId="0" borderId="10" xfId="18" applyFont="1" applyBorder="1" applyAlignment="1">
      <alignment horizontal="center" vertical="center"/>
      <protection/>
    </xf>
    <xf numFmtId="0" fontId="9" fillId="0" borderId="11" xfId="18" applyFont="1" applyBorder="1" applyAlignment="1">
      <alignment horizontal="center"/>
      <protection/>
    </xf>
    <xf numFmtId="0" fontId="24" fillId="3" borderId="8" xfId="18" applyFont="1" applyFill="1" applyBorder="1" applyAlignment="1">
      <alignment horizontal="left"/>
      <protection/>
    </xf>
    <xf numFmtId="0" fontId="6" fillId="0" borderId="9" xfId="18" applyBorder="1">
      <alignment/>
      <protection/>
    </xf>
    <xf numFmtId="0" fontId="6" fillId="2" borderId="12" xfId="18" applyFill="1" applyBorder="1">
      <alignment/>
      <protection/>
    </xf>
    <xf numFmtId="0" fontId="9" fillId="0" borderId="13" xfId="18" applyFont="1" applyBorder="1" applyAlignment="1">
      <alignment horizontal="right"/>
      <protection/>
    </xf>
    <xf numFmtId="0" fontId="16" fillId="0" borderId="0" xfId="18" applyFont="1" applyBorder="1">
      <alignment/>
      <protection/>
    </xf>
    <xf numFmtId="0" fontId="6" fillId="0" borderId="14" xfId="18" applyBorder="1">
      <alignment/>
      <protection/>
    </xf>
    <xf numFmtId="0" fontId="5" fillId="0" borderId="15" xfId="18" applyFont="1" applyBorder="1" applyAlignment="1">
      <alignment horizontal="center"/>
      <protection/>
    </xf>
    <xf numFmtId="0" fontId="9" fillId="0" borderId="16" xfId="18" applyFont="1" applyBorder="1" applyAlignment="1">
      <alignment horizontal="right"/>
      <protection/>
    </xf>
    <xf numFmtId="0" fontId="7" fillId="0" borderId="17" xfId="18" applyFont="1" applyBorder="1" applyAlignment="1">
      <alignment horizontal="center"/>
      <protection/>
    </xf>
    <xf numFmtId="0" fontId="12" fillId="2" borderId="15" xfId="18" applyFont="1" applyFill="1" applyBorder="1" applyAlignment="1">
      <alignment horizontal="center"/>
      <protection/>
    </xf>
    <xf numFmtId="0" fontId="27" fillId="0" borderId="18" xfId="18" applyFont="1" applyBorder="1" applyAlignment="1">
      <alignment horizontal="centerContinuous"/>
      <protection/>
    </xf>
    <xf numFmtId="0" fontId="28" fillId="0" borderId="19" xfId="18" applyFont="1" applyBorder="1" applyAlignment="1">
      <alignment horizontal="centerContinuous"/>
      <protection/>
    </xf>
    <xf numFmtId="0" fontId="6" fillId="2" borderId="0" xfId="18" applyFill="1" applyBorder="1">
      <alignment/>
      <protection/>
    </xf>
    <xf numFmtId="1" fontId="12" fillId="4" borderId="20" xfId="18" applyNumberFormat="1" applyFont="1" applyFill="1" applyBorder="1" applyAlignment="1">
      <alignment vertical="center"/>
      <protection/>
    </xf>
    <xf numFmtId="0" fontId="30" fillId="0" borderId="21" xfId="18" applyFont="1" applyBorder="1" applyAlignment="1">
      <alignment horizontal="left" vertical="center"/>
      <protection/>
    </xf>
    <xf numFmtId="1" fontId="12" fillId="0" borderId="21" xfId="18" applyNumberFormat="1" applyFont="1" applyFill="1" applyBorder="1" applyAlignment="1">
      <alignment horizontal="right" vertical="center"/>
      <protection/>
    </xf>
    <xf numFmtId="1" fontId="12" fillId="4" borderId="22" xfId="18" applyNumberFormat="1" applyFont="1" applyFill="1" applyBorder="1" applyAlignment="1">
      <alignment horizontal="center" vertical="center"/>
      <protection/>
    </xf>
    <xf numFmtId="0" fontId="27" fillId="0" borderId="21" xfId="18" applyFont="1" applyBorder="1" applyAlignment="1">
      <alignment horizontal="center" vertical="center"/>
      <protection/>
    </xf>
    <xf numFmtId="0" fontId="5" fillId="0" borderId="23" xfId="18" applyFont="1" applyBorder="1" applyAlignment="1">
      <alignment vertical="center"/>
      <protection/>
    </xf>
    <xf numFmtId="0" fontId="31" fillId="0" borderId="0" xfId="18" applyFont="1">
      <alignment/>
      <protection/>
    </xf>
    <xf numFmtId="0" fontId="35" fillId="0" borderId="0" xfId="18" applyFont="1" applyAlignment="1">
      <alignment horizontal="right"/>
      <protection/>
    </xf>
    <xf numFmtId="0" fontId="38" fillId="0" borderId="0" xfId="18" applyFont="1" applyAlignment="1">
      <alignment horizontal="center"/>
      <protection/>
    </xf>
    <xf numFmtId="0" fontId="39" fillId="0" borderId="2" xfId="18" applyFont="1" applyBorder="1" applyAlignment="1">
      <alignment/>
      <protection/>
    </xf>
    <xf numFmtId="0" fontId="6" fillId="2" borderId="0" xfId="18" applyFill="1">
      <alignment/>
      <protection/>
    </xf>
    <xf numFmtId="0" fontId="32" fillId="5" borderId="9" xfId="18" applyFont="1" applyFill="1" applyBorder="1" applyAlignment="1">
      <alignment horizontal="centerContinuous"/>
      <protection/>
    </xf>
    <xf numFmtId="0" fontId="40" fillId="5" borderId="9" xfId="18" applyFont="1" applyFill="1" applyBorder="1" applyAlignment="1">
      <alignment horizontal="centerContinuous"/>
      <protection/>
    </xf>
    <xf numFmtId="0" fontId="41" fillId="5" borderId="9" xfId="18" applyFont="1" applyFill="1" applyBorder="1" applyAlignment="1">
      <alignment horizontal="centerContinuous"/>
      <protection/>
    </xf>
    <xf numFmtId="0" fontId="41" fillId="5" borderId="5" xfId="18" applyFont="1" applyFill="1" applyBorder="1" applyAlignment="1">
      <alignment horizontal="centerContinuous"/>
      <protection/>
    </xf>
    <xf numFmtId="0" fontId="7" fillId="0" borderId="8" xfId="18" applyFont="1" applyBorder="1" applyAlignment="1">
      <alignment horizontal="center"/>
      <protection/>
    </xf>
    <xf numFmtId="0" fontId="42" fillId="5" borderId="9" xfId="18" applyFont="1" applyFill="1" applyBorder="1" applyAlignment="1">
      <alignment horizontal="center"/>
      <protection/>
    </xf>
    <xf numFmtId="0" fontId="31" fillId="0" borderId="7" xfId="18" applyFont="1" applyBorder="1">
      <alignment/>
      <protection/>
    </xf>
    <xf numFmtId="0" fontId="9" fillId="0" borderId="24" xfId="18" applyFont="1" applyBorder="1" applyAlignment="1">
      <alignment horizontal="left" vertical="top"/>
      <protection/>
    </xf>
    <xf numFmtId="0" fontId="7" fillId="0" borderId="2" xfId="18" applyFont="1" applyBorder="1" applyAlignment="1">
      <alignment vertical="top"/>
      <protection/>
    </xf>
    <xf numFmtId="0" fontId="7" fillId="0" borderId="2" xfId="18" applyFont="1" applyBorder="1" applyAlignment="1">
      <alignment horizontal="center" vertical="top"/>
      <protection/>
    </xf>
    <xf numFmtId="0" fontId="8" fillId="0" borderId="2" xfId="18" applyFont="1" applyBorder="1" applyAlignment="1">
      <alignment horizontal="center" vertical="top"/>
      <protection/>
    </xf>
    <xf numFmtId="0" fontId="6" fillId="0" borderId="2" xfId="18" applyBorder="1" applyAlignment="1">
      <alignment vertical="top"/>
      <protection/>
    </xf>
    <xf numFmtId="0" fontId="6" fillId="0" borderId="2" xfId="18" applyFill="1" applyBorder="1" applyAlignment="1">
      <alignment vertical="top"/>
      <protection/>
    </xf>
    <xf numFmtId="0" fontId="21" fillId="0" borderId="25" xfId="18" applyFont="1" applyBorder="1" applyAlignment="1">
      <alignment horizontal="left" vertical="top"/>
      <protection/>
    </xf>
    <xf numFmtId="0" fontId="6" fillId="0" borderId="25" xfId="18" applyBorder="1" applyAlignment="1">
      <alignment vertical="top"/>
      <protection/>
    </xf>
    <xf numFmtId="0" fontId="8" fillId="0" borderId="2" xfId="18" applyFont="1" applyBorder="1" applyAlignment="1">
      <alignment horizontal="right" vertical="top"/>
      <protection/>
    </xf>
    <xf numFmtId="166" fontId="9" fillId="0" borderId="2" xfId="18" applyNumberFormat="1" applyFont="1" applyFill="1" applyBorder="1" applyAlignment="1">
      <alignment horizontal="right" vertical="top"/>
      <protection/>
    </xf>
    <xf numFmtId="165" fontId="9" fillId="0" borderId="2" xfId="18" applyNumberFormat="1" applyFont="1" applyFill="1" applyBorder="1" applyAlignment="1">
      <alignment horizontal="right" vertical="top"/>
      <protection/>
    </xf>
    <xf numFmtId="164" fontId="9" fillId="0" borderId="3" xfId="18" applyNumberFormat="1" applyFont="1" applyFill="1" applyBorder="1" applyAlignment="1">
      <alignment horizontal="center" vertical="top"/>
      <protection/>
    </xf>
    <xf numFmtId="0" fontId="24" fillId="3" borderId="7" xfId="18" applyFont="1" applyFill="1" applyBorder="1" applyAlignment="1">
      <alignment horizontal="right"/>
      <protection/>
    </xf>
    <xf numFmtId="0" fontId="24" fillId="3" borderId="26" xfId="18" applyFont="1" applyFill="1" applyBorder="1" applyAlignment="1">
      <alignment horizontal="left"/>
      <protection/>
    </xf>
    <xf numFmtId="0" fontId="19" fillId="0" borderId="27" xfId="18" applyFont="1" applyBorder="1" applyAlignment="1">
      <alignment horizontal="right"/>
      <protection/>
    </xf>
    <xf numFmtId="0" fontId="9" fillId="0" borderId="27" xfId="18" applyFont="1" applyBorder="1" applyAlignment="1">
      <alignment horizontal="right"/>
      <protection/>
    </xf>
    <xf numFmtId="0" fontId="9" fillId="0" borderId="27" xfId="18" applyFont="1" applyBorder="1" applyAlignment="1">
      <alignment horizontal="center"/>
      <protection/>
    </xf>
    <xf numFmtId="0" fontId="6" fillId="0" borderId="28" xfId="18" applyFont="1" applyBorder="1">
      <alignment/>
      <protection/>
    </xf>
    <xf numFmtId="0" fontId="6" fillId="0" borderId="0" xfId="18" applyBorder="1">
      <alignment/>
      <protection/>
    </xf>
    <xf numFmtId="0" fontId="26" fillId="4" borderId="0" xfId="18" applyFont="1" applyFill="1" applyBorder="1">
      <alignment/>
      <protection/>
    </xf>
    <xf numFmtId="0" fontId="9" fillId="0" borderId="0" xfId="18" applyFont="1" applyBorder="1" applyAlignment="1">
      <alignment horizontal="center"/>
      <protection/>
    </xf>
    <xf numFmtId="0" fontId="5" fillId="0" borderId="29" xfId="18" applyFont="1" applyBorder="1">
      <alignment/>
      <protection/>
    </xf>
    <xf numFmtId="0" fontId="6" fillId="0" borderId="30" xfId="18" applyFont="1" applyBorder="1">
      <alignment/>
      <protection/>
    </xf>
    <xf numFmtId="0" fontId="16" fillId="0" borderId="4" xfId="18" applyFont="1" applyBorder="1">
      <alignment/>
      <protection/>
    </xf>
    <xf numFmtId="0" fontId="26" fillId="4" borderId="4" xfId="18" applyFont="1" applyFill="1" applyBorder="1">
      <alignment/>
      <protection/>
    </xf>
    <xf numFmtId="0" fontId="9" fillId="0" borderId="4" xfId="18" applyFont="1" applyBorder="1" applyAlignment="1">
      <alignment horizontal="center"/>
      <protection/>
    </xf>
    <xf numFmtId="0" fontId="5" fillId="0" borderId="31" xfId="18" applyFont="1" applyBorder="1">
      <alignment/>
      <protection/>
    </xf>
    <xf numFmtId="0" fontId="6" fillId="0" borderId="32" xfId="18" applyBorder="1" applyAlignment="1">
      <alignment vertical="center"/>
      <protection/>
    </xf>
    <xf numFmtId="0" fontId="6" fillId="0" borderId="21" xfId="18" applyBorder="1" applyAlignment="1">
      <alignment vertical="center"/>
      <protection/>
    </xf>
    <xf numFmtId="0" fontId="12" fillId="0" borderId="21" xfId="18" applyFont="1" applyBorder="1" applyAlignment="1">
      <alignment horizontal="right" vertical="center"/>
      <protection/>
    </xf>
    <xf numFmtId="0" fontId="26" fillId="4" borderId="21" xfId="18" applyFont="1" applyFill="1" applyBorder="1" applyAlignment="1">
      <alignment vertical="center"/>
      <protection/>
    </xf>
    <xf numFmtId="0" fontId="9" fillId="0" borderId="21" xfId="18" applyFont="1" applyBorder="1" applyAlignment="1">
      <alignment horizontal="center" vertical="center"/>
      <protection/>
    </xf>
    <xf numFmtId="0" fontId="32" fillId="6" borderId="28" xfId="18" applyFont="1" applyFill="1" applyBorder="1" applyAlignment="1">
      <alignment vertical="center"/>
      <protection/>
    </xf>
    <xf numFmtId="0" fontId="33" fillId="6" borderId="0" xfId="18" applyFont="1" applyFill="1" applyAlignment="1">
      <alignment horizontal="right" vertical="center"/>
      <protection/>
    </xf>
    <xf numFmtId="0" fontId="33" fillId="6" borderId="0" xfId="18" applyFont="1" applyFill="1" applyAlignment="1">
      <alignment horizontal="center" vertical="center"/>
      <protection/>
    </xf>
    <xf numFmtId="0" fontId="33" fillId="6" borderId="0" xfId="18" applyFont="1" applyFill="1" applyAlignment="1">
      <alignment vertical="center"/>
      <protection/>
    </xf>
    <xf numFmtId="0" fontId="6" fillId="6" borderId="29" xfId="18" applyFill="1" applyBorder="1" applyAlignment="1">
      <alignment vertical="center"/>
      <protection/>
    </xf>
    <xf numFmtId="0" fontId="6" fillId="6" borderId="28" xfId="18" applyFill="1" applyBorder="1" applyAlignment="1">
      <alignment vertical="center"/>
      <protection/>
    </xf>
    <xf numFmtId="0" fontId="6" fillId="6" borderId="0" xfId="18" applyFont="1" applyFill="1" applyAlignment="1">
      <alignment vertical="center"/>
      <protection/>
    </xf>
    <xf numFmtId="1" fontId="33" fillId="6" borderId="0" xfId="18" applyNumberFormat="1" applyFont="1" applyFill="1" applyAlignment="1">
      <alignment horizontal="center" vertical="center"/>
      <protection/>
    </xf>
    <xf numFmtId="0" fontId="34" fillId="6" borderId="0" xfId="18" applyFont="1" applyFill="1" applyAlignment="1">
      <alignment horizontal="left" vertical="center"/>
      <protection/>
    </xf>
    <xf numFmtId="0" fontId="21" fillId="0" borderId="0" xfId="18" applyFont="1" applyAlignment="1">
      <alignment horizontal="left"/>
      <protection/>
    </xf>
    <xf numFmtId="0" fontId="5" fillId="0" borderId="33" xfId="18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center" vertical="center"/>
      <protection/>
    </xf>
    <xf numFmtId="0" fontId="5" fillId="0" borderId="10" xfId="18" applyFont="1" applyBorder="1" applyAlignment="1">
      <alignment horizontal="center" vertical="center"/>
      <protection/>
    </xf>
    <xf numFmtId="0" fontId="6" fillId="0" borderId="27" xfId="18" applyFont="1" applyBorder="1" applyAlignment="1">
      <alignment horizontal="right"/>
      <protection/>
    </xf>
    <xf numFmtId="0" fontId="6" fillId="0" borderId="34" xfId="18" applyFont="1" applyBorder="1" applyAlignment="1">
      <alignment horizontal="center"/>
      <protection/>
    </xf>
    <xf numFmtId="0" fontId="6" fillId="0" borderId="0" xfId="18" applyFont="1" applyAlignment="1">
      <alignment horizontal="left"/>
      <protection/>
    </xf>
    <xf numFmtId="0" fontId="5" fillId="0" borderId="0" xfId="18" applyFont="1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12" fillId="4" borderId="35" xfId="18" applyFont="1" applyFill="1" applyBorder="1" applyAlignment="1">
      <alignment horizontal="centerContinuous"/>
      <protection/>
    </xf>
    <xf numFmtId="0" fontId="14" fillId="4" borderId="36" xfId="18" applyFont="1" applyFill="1" applyBorder="1" applyAlignment="1">
      <alignment horizontal="centerContinuous"/>
      <protection/>
    </xf>
    <xf numFmtId="0" fontId="13" fillId="4" borderId="36" xfId="18" applyFont="1" applyFill="1" applyBorder="1" applyAlignment="1">
      <alignment horizontal="centerContinuous"/>
      <protection/>
    </xf>
    <xf numFmtId="0" fontId="13" fillId="4" borderId="36" xfId="18" applyFont="1" applyFill="1" applyBorder="1" applyAlignment="1">
      <alignment horizontal="centerContinuous" vertical="center"/>
      <protection/>
    </xf>
    <xf numFmtId="0" fontId="20" fillId="4" borderId="36" xfId="18" applyFont="1" applyFill="1" applyBorder="1" applyAlignment="1">
      <alignment horizontal="centerContinuous"/>
      <protection/>
    </xf>
    <xf numFmtId="0" fontId="14" fillId="4" borderId="7" xfId="18" applyFont="1" applyFill="1" applyBorder="1" applyAlignment="1">
      <alignment horizontal="centerContinuous"/>
      <protection/>
    </xf>
    <xf numFmtId="0" fontId="12" fillId="4" borderId="37" xfId="18" applyFont="1" applyFill="1" applyBorder="1" applyAlignment="1">
      <alignment horizontal="centerContinuous"/>
      <protection/>
    </xf>
    <xf numFmtId="0" fontId="13" fillId="4" borderId="37" xfId="18" applyFont="1" applyFill="1" applyBorder="1" applyAlignment="1">
      <alignment horizontal="centerContinuous"/>
      <protection/>
    </xf>
    <xf numFmtId="0" fontId="13" fillId="4" borderId="38" xfId="18" applyFont="1" applyFill="1" applyBorder="1" applyAlignment="1">
      <alignment horizontal="centerContinuous"/>
      <protection/>
    </xf>
    <xf numFmtId="0" fontId="6" fillId="4" borderId="39" xfId="18" applyFill="1" applyBorder="1">
      <alignment/>
      <protection/>
    </xf>
    <xf numFmtId="166" fontId="6" fillId="0" borderId="0" xfId="18" applyNumberFormat="1" applyFont="1" applyAlignment="1">
      <alignment horizontal="center"/>
      <protection/>
    </xf>
    <xf numFmtId="165" fontId="6" fillId="0" borderId="0" xfId="18" applyNumberFormat="1" applyFont="1" applyAlignment="1">
      <alignment horizontal="center"/>
      <protection/>
    </xf>
    <xf numFmtId="164" fontId="6" fillId="0" borderId="0" xfId="18" applyNumberFormat="1" applyFont="1" applyAlignment="1">
      <alignment horizontal="center"/>
      <protection/>
    </xf>
    <xf numFmtId="0" fontId="6" fillId="0" borderId="0" xfId="18" applyFont="1">
      <alignment/>
      <protection/>
    </xf>
    <xf numFmtId="0" fontId="32" fillId="6" borderId="0" xfId="18" applyFont="1" applyFill="1" applyAlignment="1">
      <alignment horizontal="right" vertical="center"/>
      <protection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26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" fillId="4" borderId="40" xfId="18" applyFont="1" applyFill="1" applyBorder="1" applyAlignment="1">
      <alignment horizontal="center" vertical="center"/>
      <protection/>
    </xf>
    <xf numFmtId="0" fontId="5" fillId="4" borderId="0" xfId="18" applyFont="1" applyFill="1" applyBorder="1" applyAlignment="1">
      <alignment horizontal="center" vertical="center"/>
      <protection/>
    </xf>
    <xf numFmtId="0" fontId="5" fillId="4" borderId="11" xfId="18" applyFont="1" applyFill="1" applyBorder="1" applyAlignment="1">
      <alignment horizontal="center" vertical="center"/>
      <protection/>
    </xf>
    <xf numFmtId="0" fontId="5" fillId="4" borderId="8" xfId="18" applyFont="1" applyFill="1" applyBorder="1" applyAlignment="1">
      <alignment horizontal="center" vertical="center"/>
      <protection/>
    </xf>
    <xf numFmtId="0" fontId="5" fillId="4" borderId="9" xfId="18" applyFont="1" applyFill="1" applyBorder="1" applyAlignment="1">
      <alignment horizontal="center" vertical="center"/>
      <protection/>
    </xf>
    <xf numFmtId="0" fontId="5" fillId="4" borderId="5" xfId="18" applyFont="1" applyFill="1" applyBorder="1" applyAlignment="1">
      <alignment horizontal="center" vertical="center"/>
      <protection/>
    </xf>
    <xf numFmtId="0" fontId="10" fillId="4" borderId="40" xfId="18" applyFont="1" applyFill="1" applyBorder="1" applyAlignment="1">
      <alignment horizontal="center"/>
      <protection/>
    </xf>
    <xf numFmtId="0" fontId="10" fillId="4" borderId="0" xfId="18" applyFont="1" applyFill="1" applyBorder="1" applyAlignment="1">
      <alignment horizontal="center"/>
      <protection/>
    </xf>
    <xf numFmtId="0" fontId="10" fillId="4" borderId="11" xfId="18" applyFont="1" applyFill="1" applyBorder="1" applyAlignment="1">
      <alignment horizontal="center"/>
      <protection/>
    </xf>
    <xf numFmtId="0" fontId="45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4" borderId="0" xfId="0" applyFont="1" applyFill="1" applyAlignment="1">
      <alignment horizontal="center" vertical="center"/>
    </xf>
    <xf numFmtId="0" fontId="45" fillId="4" borderId="0" xfId="0" applyFont="1" applyFill="1" applyAlignment="1">
      <alignment horizontal="left" vertical="center"/>
    </xf>
    <xf numFmtId="0" fontId="45" fillId="4" borderId="0" xfId="0" applyFont="1" applyFill="1" applyAlignment="1">
      <alignment horizontal="left"/>
    </xf>
    <xf numFmtId="0" fontId="45" fillId="4" borderId="0" xfId="0" applyFont="1" applyFill="1" applyAlignment="1">
      <alignment horizontal="center"/>
    </xf>
    <xf numFmtId="0" fontId="45" fillId="4" borderId="0" xfId="0" applyFont="1" applyFill="1" applyAlignment="1">
      <alignment horizontal="center" vertical="center"/>
    </xf>
    <xf numFmtId="167" fontId="50" fillId="4" borderId="41" xfId="0" applyNumberFormat="1" applyFont="1" applyFill="1" applyBorder="1" applyAlignment="1">
      <alignment horizontal="center"/>
    </xf>
    <xf numFmtId="167" fontId="50" fillId="4" borderId="41" xfId="0" applyNumberFormat="1" applyFont="1" applyFill="1" applyBorder="1" applyAlignment="1">
      <alignment horizontal="center"/>
    </xf>
    <xf numFmtId="0" fontId="55" fillId="7" borderId="39" xfId="18" applyFont="1" applyFill="1" applyBorder="1" applyAlignment="1">
      <alignment horizontal="left" vertical="center"/>
      <protection/>
    </xf>
    <xf numFmtId="0" fontId="6" fillId="7" borderId="37" xfId="18" applyFill="1" applyBorder="1" applyAlignment="1">
      <alignment horizontal="center"/>
      <protection/>
    </xf>
    <xf numFmtId="0" fontId="6" fillId="7" borderId="38" xfId="18" applyFill="1" applyBorder="1">
      <alignment/>
      <protection/>
    </xf>
    <xf numFmtId="0" fontId="54" fillId="7" borderId="40" xfId="18" applyFont="1" applyFill="1" applyBorder="1" applyAlignment="1">
      <alignment horizontal="right"/>
      <protection/>
    </xf>
    <xf numFmtId="0" fontId="54" fillId="7" borderId="0" xfId="18" applyFont="1" applyFill="1" applyBorder="1">
      <alignment/>
      <protection/>
    </xf>
    <xf numFmtId="0" fontId="6" fillId="7" borderId="11" xfId="18" applyFill="1" applyBorder="1">
      <alignment/>
      <protection/>
    </xf>
    <xf numFmtId="0" fontId="54" fillId="7" borderId="40" xfId="18" applyFont="1" applyFill="1" applyBorder="1">
      <alignment/>
      <protection/>
    </xf>
    <xf numFmtId="0" fontId="6" fillId="7" borderId="40" xfId="18" applyFill="1" applyBorder="1">
      <alignment/>
      <protection/>
    </xf>
    <xf numFmtId="0" fontId="6" fillId="7" borderId="8" xfId="18" applyFill="1" applyBorder="1">
      <alignment/>
      <protection/>
    </xf>
    <xf numFmtId="0" fontId="6" fillId="7" borderId="9" xfId="18" applyFill="1" applyBorder="1">
      <alignment/>
      <protection/>
    </xf>
    <xf numFmtId="0" fontId="6" fillId="7" borderId="5" xfId="18" applyFill="1" applyBorder="1">
      <alignment/>
      <protection/>
    </xf>
    <xf numFmtId="0" fontId="56" fillId="0" borderId="0" xfId="0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76200</xdr:rowOff>
    </xdr:from>
    <xdr:to>
      <xdr:col>7</xdr:col>
      <xdr:colOff>114300</xdr:colOff>
      <xdr:row>18</xdr:row>
      <xdr:rowOff>209550</xdr:rowOff>
    </xdr:to>
    <xdr:sp>
      <xdr:nvSpPr>
        <xdr:cNvPr id="1" name="Rectangle 9"/>
        <xdr:cNvSpPr>
          <a:spLocks/>
        </xdr:cNvSpPr>
      </xdr:nvSpPr>
      <xdr:spPr>
        <a:xfrm>
          <a:off x="3190875" y="30765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76200</xdr:rowOff>
    </xdr:from>
    <xdr:to>
      <xdr:col>7</xdr:col>
      <xdr:colOff>114300</xdr:colOff>
      <xdr:row>18</xdr:row>
      <xdr:rowOff>209550</xdr:rowOff>
    </xdr:to>
    <xdr:sp>
      <xdr:nvSpPr>
        <xdr:cNvPr id="2" name="Rectangle 10"/>
        <xdr:cNvSpPr>
          <a:spLocks/>
        </xdr:cNvSpPr>
      </xdr:nvSpPr>
      <xdr:spPr>
        <a:xfrm>
          <a:off x="3190875" y="30765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885825</xdr:colOff>
      <xdr:row>18</xdr:row>
      <xdr:rowOff>76200</xdr:rowOff>
    </xdr:from>
    <xdr:to>
      <xdr:col>7</xdr:col>
      <xdr:colOff>1000125</xdr:colOff>
      <xdr:row>18</xdr:row>
      <xdr:rowOff>209550</xdr:rowOff>
    </xdr:to>
    <xdr:sp>
      <xdr:nvSpPr>
        <xdr:cNvPr id="3" name="Rectangle 11"/>
        <xdr:cNvSpPr>
          <a:spLocks/>
        </xdr:cNvSpPr>
      </xdr:nvSpPr>
      <xdr:spPr>
        <a:xfrm>
          <a:off x="4076700" y="30765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542925</xdr:colOff>
      <xdr:row>18</xdr:row>
      <xdr:rowOff>76200</xdr:rowOff>
    </xdr:from>
    <xdr:to>
      <xdr:col>9</xdr:col>
      <xdr:colOff>28575</xdr:colOff>
      <xdr:row>18</xdr:row>
      <xdr:rowOff>209550</xdr:rowOff>
    </xdr:to>
    <xdr:sp>
      <xdr:nvSpPr>
        <xdr:cNvPr id="4" name="Rectangle 12"/>
        <xdr:cNvSpPr>
          <a:spLocks/>
        </xdr:cNvSpPr>
      </xdr:nvSpPr>
      <xdr:spPr>
        <a:xfrm>
          <a:off x="4953000" y="30765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905000"/>
          <a:ext cx="381000" cy="3905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An
zahl</a:t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0</xdr:colOff>
      <xdr:row>12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971675" y="1914525"/>
          <a:ext cx="3143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ges.
RE</a:t>
          </a:r>
        </a:p>
      </xdr:txBody>
    </xdr:sp>
    <xdr:clientData/>
  </xdr:twoCellAnchor>
  <xdr:twoCellAnchor>
    <xdr:from>
      <xdr:col>7</xdr:col>
      <xdr:colOff>9525</xdr:colOff>
      <xdr:row>11</xdr:row>
      <xdr:rowOff>9525</xdr:rowOff>
    </xdr:from>
    <xdr:to>
      <xdr:col>8</xdr:col>
      <xdr:colOff>9525</xdr:colOff>
      <xdr:row>12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838450" y="1914525"/>
          <a:ext cx="381000" cy="3810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An
zahl</a:t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11</xdr:col>
      <xdr:colOff>0</xdr:colOff>
      <xdr:row>12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791075" y="1914525"/>
          <a:ext cx="3143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ges.
RE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</xdr:col>
      <xdr:colOff>9525</xdr:colOff>
      <xdr:row>58</xdr:row>
      <xdr:rowOff>381000</xdr:rowOff>
    </xdr:to>
    <xdr:sp>
      <xdr:nvSpPr>
        <xdr:cNvPr id="5" name="Text 6"/>
        <xdr:cNvSpPr txBox="1">
          <a:spLocks noChangeArrowheads="1"/>
        </xdr:cNvSpPr>
      </xdr:nvSpPr>
      <xdr:spPr>
        <a:xfrm>
          <a:off x="0" y="9782175"/>
          <a:ext cx="390525" cy="3810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An
zahl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1971675" y="9782175"/>
          <a:ext cx="3143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ges.
RE</a:t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8</xdr:col>
      <xdr:colOff>9525</xdr:colOff>
      <xdr:row>58</xdr:row>
      <xdr:rowOff>381000</xdr:rowOff>
    </xdr:to>
    <xdr:sp>
      <xdr:nvSpPr>
        <xdr:cNvPr id="7" name="Text 8"/>
        <xdr:cNvSpPr txBox="1">
          <a:spLocks noChangeArrowheads="1"/>
        </xdr:cNvSpPr>
      </xdr:nvSpPr>
      <xdr:spPr>
        <a:xfrm>
          <a:off x="2838450" y="9782175"/>
          <a:ext cx="381000" cy="3810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An
zahl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11</xdr:col>
      <xdr:colOff>0</xdr:colOff>
      <xdr:row>59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4791075" y="9782175"/>
          <a:ext cx="3143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ges.
RE</a:t>
          </a:r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2286000" y="1914525"/>
          <a:ext cx="2667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00FF"/>
              </a:solidFill>
            </a:rPr>
            <a:t>Ab-
Auf-bau</a:t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257175</xdr:colOff>
      <xdr:row>12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2533650" y="1914525"/>
          <a:ext cx="2571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50" b="0" i="0" u="none" baseline="0"/>
            <a:t>Ein-
Aus-pack</a:t>
          </a:r>
        </a:p>
      </xdr:txBody>
    </xdr:sp>
    <xdr:clientData/>
  </xdr:twoCellAnchor>
  <xdr:twoCellAnchor>
    <xdr:from>
      <xdr:col>11</xdr:col>
      <xdr:colOff>0</xdr:colOff>
      <xdr:row>11</xdr:row>
      <xdr:rowOff>9525</xdr:rowOff>
    </xdr:from>
    <xdr:to>
      <xdr:col>12</xdr:col>
      <xdr:colOff>19050</xdr:colOff>
      <xdr:row>12</xdr:row>
      <xdr:rowOff>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5105400" y="1914525"/>
          <a:ext cx="2667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00FF"/>
              </a:solidFill>
            </a:rPr>
            <a:t>Ab-
Auf-bau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0</xdr:colOff>
      <xdr:row>59</xdr:row>
      <xdr:rowOff>0</xdr:rowOff>
    </xdr:to>
    <xdr:sp>
      <xdr:nvSpPr>
        <xdr:cNvPr id="12" name="Text 13"/>
        <xdr:cNvSpPr txBox="1">
          <a:spLocks noChangeArrowheads="1"/>
        </xdr:cNvSpPr>
      </xdr:nvSpPr>
      <xdr:spPr>
        <a:xfrm>
          <a:off x="2286000" y="9782175"/>
          <a:ext cx="2476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00FF"/>
              </a:solidFill>
            </a:rPr>
            <a:t>Ab-Auf-bau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59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5105400" y="9782175"/>
          <a:ext cx="2476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00FF"/>
              </a:solidFill>
            </a:rPr>
            <a:t>Ab-
Auf-bau</a:t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13</xdr:col>
      <xdr:colOff>0</xdr:colOff>
      <xdr:row>12</xdr:row>
      <xdr:rowOff>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353050" y="1914525"/>
          <a:ext cx="3619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50" b="0" i="0" u="none" baseline="0"/>
            <a:t>Ein-
Aus-pack</a:t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13</xdr:col>
      <xdr:colOff>0</xdr:colOff>
      <xdr:row>59</xdr:row>
      <xdr:rowOff>0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353050" y="9782175"/>
          <a:ext cx="3619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50" b="0" i="0" u="none" baseline="0"/>
            <a:t>Ein-
Aus-pack</a:t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257175</xdr:colOff>
      <xdr:row>59</xdr:row>
      <xdr:rowOff>0</xdr:rowOff>
    </xdr:to>
    <xdr:sp>
      <xdr:nvSpPr>
        <xdr:cNvPr id="16" name="Text 17"/>
        <xdr:cNvSpPr txBox="1">
          <a:spLocks noChangeArrowheads="1"/>
        </xdr:cNvSpPr>
      </xdr:nvSpPr>
      <xdr:spPr>
        <a:xfrm>
          <a:off x="2533650" y="9782175"/>
          <a:ext cx="257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50" b="0" i="0" u="none" baseline="0"/>
            <a:t>Ein-
Aus-pack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\boss_c\EXCEL\UMZUG\FERN\ANGEB-97.F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GEB-97.F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58"/>
  <sheetViews>
    <sheetView tabSelected="1" workbookViewId="0" topLeftCell="A1">
      <selection activeCell="K19" sqref="K19"/>
    </sheetView>
  </sheetViews>
  <sheetFormatPr defaultColWidth="11.421875" defaultRowHeight="12.75"/>
  <cols>
    <col min="1" max="1" width="2.7109375" style="146" customWidth="1"/>
    <col min="2" max="2" width="18.140625" style="146" customWidth="1"/>
    <col min="3" max="4" width="9.421875" style="146" customWidth="1"/>
    <col min="5" max="7" width="2.7109375" style="146" customWidth="1"/>
    <col min="8" max="8" width="18.28125" style="146" customWidth="1"/>
    <col min="9" max="10" width="9.421875" style="146" customWidth="1"/>
    <col min="11" max="13" width="11.421875" style="146" customWidth="1"/>
  </cols>
  <sheetData>
    <row r="1" spans="1:10" ht="20.25">
      <c r="A1" s="148" t="s">
        <v>181</v>
      </c>
      <c r="C1" s="146" t="s">
        <v>200</v>
      </c>
      <c r="J1" s="172" t="s">
        <v>214</v>
      </c>
    </row>
    <row r="2" ht="9" customHeight="1"/>
    <row r="3" spans="2:10" ht="9" customHeight="1">
      <c r="B3" s="150" t="s">
        <v>182</v>
      </c>
      <c r="C3" s="150"/>
      <c r="D3" s="150"/>
      <c r="H3" s="150" t="s">
        <v>198</v>
      </c>
      <c r="I3" s="158" t="s">
        <v>199</v>
      </c>
      <c r="J3" s="158"/>
    </row>
    <row r="4" spans="2:10" ht="18" customHeight="1">
      <c r="B4" s="177"/>
      <c r="C4" s="177"/>
      <c r="D4" s="177"/>
      <c r="H4" s="178"/>
      <c r="I4" s="179"/>
      <c r="J4" s="179"/>
    </row>
    <row r="5" spans="2:4" ht="9" customHeight="1">
      <c r="B5" s="149"/>
      <c r="C5" s="149"/>
      <c r="D5" s="149"/>
    </row>
    <row r="6" spans="2:8" ht="18" customHeight="1">
      <c r="B6" s="159" t="s">
        <v>194</v>
      </c>
      <c r="C6" s="154"/>
      <c r="D6" s="154"/>
      <c r="H6" s="159" t="s">
        <v>195</v>
      </c>
    </row>
    <row r="7" spans="2:8" ht="9" customHeight="1">
      <c r="B7" s="159"/>
      <c r="C7" s="154"/>
      <c r="D7" s="154"/>
      <c r="H7" s="159"/>
    </row>
    <row r="8" spans="2:10" ht="9" customHeight="1">
      <c r="B8" s="160" t="s">
        <v>193</v>
      </c>
      <c r="C8" s="160"/>
      <c r="D8" s="155" t="s">
        <v>153</v>
      </c>
      <c r="H8" s="150" t="s">
        <v>193</v>
      </c>
      <c r="J8" s="155" t="s">
        <v>153</v>
      </c>
    </row>
    <row r="9" spans="2:10" ht="18" customHeight="1">
      <c r="B9" s="174"/>
      <c r="C9" s="174"/>
      <c r="D9" s="173"/>
      <c r="H9" s="174"/>
      <c r="I9" s="174"/>
      <c r="J9" s="176"/>
    </row>
    <row r="10" spans="2:8" ht="9" customHeight="1">
      <c r="B10" s="150" t="s">
        <v>183</v>
      </c>
      <c r="C10" s="150"/>
      <c r="D10" s="150"/>
      <c r="H10" s="150" t="s">
        <v>183</v>
      </c>
    </row>
    <row r="11" spans="2:9" ht="18" customHeight="1">
      <c r="B11" s="175"/>
      <c r="C11" s="175"/>
      <c r="D11" s="175"/>
      <c r="H11" s="175"/>
      <c r="I11" s="175"/>
    </row>
    <row r="12" spans="2:8" ht="9" customHeight="1">
      <c r="B12" s="150" t="s">
        <v>184</v>
      </c>
      <c r="C12" s="150"/>
      <c r="D12" s="150"/>
      <c r="H12" s="150" t="s">
        <v>184</v>
      </c>
    </row>
    <row r="13" ht="18" customHeight="1"/>
    <row r="14" spans="2:8" ht="9" customHeight="1">
      <c r="B14" s="150" t="s">
        <v>185</v>
      </c>
      <c r="C14" s="150"/>
      <c r="D14" s="150"/>
      <c r="H14" s="150" t="s">
        <v>197</v>
      </c>
    </row>
    <row r="15" ht="18" customHeight="1"/>
    <row r="16" spans="2:8" ht="9" customHeight="1">
      <c r="B16" s="150" t="s">
        <v>186</v>
      </c>
      <c r="C16" s="150"/>
      <c r="D16" s="150"/>
      <c r="H16" s="150" t="s">
        <v>186</v>
      </c>
    </row>
    <row r="17" ht="18" customHeight="1">
      <c r="A17" s="147"/>
    </row>
    <row r="18" spans="2:8" ht="9" customHeight="1">
      <c r="B18" s="150" t="s">
        <v>187</v>
      </c>
      <c r="C18" s="150"/>
      <c r="D18" s="150"/>
      <c r="H18" s="150" t="s">
        <v>196</v>
      </c>
    </row>
    <row r="19" ht="18" customHeight="1">
      <c r="H19" s="192" t="s">
        <v>233</v>
      </c>
    </row>
    <row r="20" ht="9" customHeight="1"/>
    <row r="21" spans="2:8" ht="15.75">
      <c r="B21" s="191" t="s">
        <v>231</v>
      </c>
      <c r="C21" s="151"/>
      <c r="D21" s="151"/>
      <c r="H21" s="191" t="s">
        <v>232</v>
      </c>
    </row>
    <row r="22" spans="2:4" ht="9" customHeight="1">
      <c r="B22" s="151"/>
      <c r="C22" s="151"/>
      <c r="D22" s="151"/>
    </row>
    <row r="23" spans="1:8" ht="15.75">
      <c r="A23" s="157"/>
      <c r="B23" s="152" t="s">
        <v>188</v>
      </c>
      <c r="C23" s="153"/>
      <c r="D23" s="153"/>
      <c r="G23" s="157"/>
      <c r="H23" s="152" t="s">
        <v>188</v>
      </c>
    </row>
    <row r="24" spans="1:8" ht="9" customHeight="1">
      <c r="A24" s="156"/>
      <c r="B24" s="152"/>
      <c r="C24" s="153"/>
      <c r="D24" s="153"/>
      <c r="G24" s="156"/>
      <c r="H24" s="152"/>
    </row>
    <row r="25" spans="1:8" ht="15.75">
      <c r="A25" s="157"/>
      <c r="B25" s="152" t="s">
        <v>189</v>
      </c>
      <c r="C25" s="153"/>
      <c r="D25" s="153"/>
      <c r="G25" s="157"/>
      <c r="H25" s="152" t="s">
        <v>189</v>
      </c>
    </row>
    <row r="26" spans="1:8" ht="9" customHeight="1">
      <c r="A26" s="156"/>
      <c r="B26" s="152"/>
      <c r="C26" s="153"/>
      <c r="D26" s="153"/>
      <c r="G26" s="156"/>
      <c r="H26" s="152"/>
    </row>
    <row r="27" spans="1:8" ht="15.75">
      <c r="A27" s="157"/>
      <c r="B27" s="152" t="s">
        <v>190</v>
      </c>
      <c r="C27" s="153"/>
      <c r="D27" s="153"/>
      <c r="G27" s="157"/>
      <c r="H27" s="152" t="s">
        <v>190</v>
      </c>
    </row>
    <row r="28" spans="1:8" ht="9" customHeight="1">
      <c r="A28" s="156"/>
      <c r="B28" s="152"/>
      <c r="C28" s="153"/>
      <c r="D28" s="153"/>
      <c r="G28" s="156"/>
      <c r="H28" s="152"/>
    </row>
    <row r="29" spans="1:8" ht="15.75">
      <c r="A29" s="157"/>
      <c r="B29" s="152" t="s">
        <v>201</v>
      </c>
      <c r="C29" s="153"/>
      <c r="D29" s="153"/>
      <c r="G29" s="157"/>
      <c r="H29" s="152" t="s">
        <v>201</v>
      </c>
    </row>
    <row r="30" spans="1:8" ht="9" customHeight="1">
      <c r="A30" s="156"/>
      <c r="B30" s="152"/>
      <c r="C30" s="153"/>
      <c r="D30" s="153"/>
      <c r="G30" s="156"/>
      <c r="H30" s="152"/>
    </row>
    <row r="31" spans="1:8" ht="15.75">
      <c r="A31" s="157"/>
      <c r="B31" s="152" t="s">
        <v>191</v>
      </c>
      <c r="C31" s="153"/>
      <c r="D31" s="153"/>
      <c r="G31" s="157"/>
      <c r="H31" s="152" t="s">
        <v>191</v>
      </c>
    </row>
    <row r="32" spans="1:8" ht="9" customHeight="1">
      <c r="A32" s="156"/>
      <c r="B32" s="152"/>
      <c r="C32" s="153"/>
      <c r="D32" s="153"/>
      <c r="G32" s="156"/>
      <c r="H32" s="152"/>
    </row>
    <row r="33" spans="1:8" ht="15.75">
      <c r="A33" s="157"/>
      <c r="B33" s="152" t="s">
        <v>192</v>
      </c>
      <c r="C33" s="153"/>
      <c r="D33" s="153"/>
      <c r="G33" s="157"/>
      <c r="H33" s="152" t="s">
        <v>192</v>
      </c>
    </row>
    <row r="34" spans="1:8" ht="15.75">
      <c r="A34" s="170"/>
      <c r="B34" s="152"/>
      <c r="C34" s="153"/>
      <c r="D34" s="153"/>
      <c r="G34" s="170"/>
      <c r="H34" s="152"/>
    </row>
    <row r="35" spans="1:8" ht="15.75">
      <c r="A35" s="170"/>
      <c r="B35" s="171" t="s">
        <v>230</v>
      </c>
      <c r="C35" s="153"/>
      <c r="D35" s="153"/>
      <c r="G35" s="170"/>
      <c r="H35" s="171" t="s">
        <v>229</v>
      </c>
    </row>
    <row r="36" spans="1:8" ht="9" customHeight="1">
      <c r="A36" s="156"/>
      <c r="B36" s="152"/>
      <c r="C36" s="153"/>
      <c r="D36" s="153"/>
      <c r="G36" s="156"/>
      <c r="H36" s="152"/>
    </row>
    <row r="37" spans="1:8" ht="15.75">
      <c r="A37" s="157"/>
      <c r="B37" s="152" t="s">
        <v>224</v>
      </c>
      <c r="C37" s="153"/>
      <c r="D37" s="153"/>
      <c r="G37" s="157"/>
      <c r="H37" s="152" t="s">
        <v>226</v>
      </c>
    </row>
    <row r="38" spans="2:8" ht="9" customHeight="1">
      <c r="B38" s="152"/>
      <c r="H38" s="152"/>
    </row>
    <row r="39" spans="1:8" ht="15.75">
      <c r="A39" s="157"/>
      <c r="B39" s="152" t="s">
        <v>202</v>
      </c>
      <c r="G39" s="157"/>
      <c r="H39" s="152" t="s">
        <v>227</v>
      </c>
    </row>
    <row r="40" spans="2:8" ht="9" customHeight="1">
      <c r="B40" s="152"/>
      <c r="H40" s="152"/>
    </row>
    <row r="41" spans="1:8" ht="15.75">
      <c r="A41" s="157"/>
      <c r="B41" s="152" t="s">
        <v>225</v>
      </c>
      <c r="G41" s="157"/>
      <c r="H41" s="152" t="s">
        <v>228</v>
      </c>
    </row>
    <row r="42" spans="2:8" ht="9" customHeight="1">
      <c r="B42" s="152"/>
      <c r="H42" s="152"/>
    </row>
    <row r="43" spans="1:8" ht="15.75">
      <c r="A43" s="157"/>
      <c r="B43" s="152" t="s">
        <v>203</v>
      </c>
      <c r="G43" s="157"/>
      <c r="H43" s="152" t="s">
        <v>204</v>
      </c>
    </row>
    <row r="44" spans="2:8" ht="9" customHeight="1">
      <c r="B44" s="152"/>
      <c r="H44" s="152"/>
    </row>
    <row r="45" spans="1:8" ht="15.75">
      <c r="A45" s="157"/>
      <c r="B45" s="152" t="s">
        <v>205</v>
      </c>
      <c r="G45" s="157"/>
      <c r="H45" s="152" t="s">
        <v>206</v>
      </c>
    </row>
    <row r="46" spans="2:8" ht="9" customHeight="1">
      <c r="B46" s="152"/>
      <c r="H46" s="152"/>
    </row>
    <row r="47" spans="1:8" ht="15.75">
      <c r="A47" s="157"/>
      <c r="B47" s="152" t="s">
        <v>207</v>
      </c>
      <c r="G47" s="157"/>
      <c r="H47" s="152" t="s">
        <v>208</v>
      </c>
    </row>
    <row r="48" spans="2:8" ht="15">
      <c r="B48" s="152"/>
      <c r="H48" s="152"/>
    </row>
    <row r="49" spans="2:8" ht="15.75">
      <c r="B49" s="191" t="s">
        <v>209</v>
      </c>
      <c r="H49" s="191" t="s">
        <v>210</v>
      </c>
    </row>
    <row r="50" spans="2:8" ht="9" customHeight="1">
      <c r="B50" s="152"/>
      <c r="H50" s="152"/>
    </row>
    <row r="51" spans="1:8" ht="15.75">
      <c r="A51" s="157"/>
      <c r="B51" s="152" t="s">
        <v>211</v>
      </c>
      <c r="G51" s="157"/>
      <c r="H51" s="152" t="s">
        <v>211</v>
      </c>
    </row>
    <row r="52" spans="2:8" ht="9" customHeight="1">
      <c r="B52" s="152"/>
      <c r="H52" s="152"/>
    </row>
    <row r="53" spans="1:8" ht="15.75">
      <c r="A53" s="157"/>
      <c r="B53" s="152" t="s">
        <v>212</v>
      </c>
      <c r="G53" s="157"/>
      <c r="H53" s="152" t="s">
        <v>212</v>
      </c>
    </row>
    <row r="54" spans="2:8" ht="9" customHeight="1">
      <c r="B54" s="152"/>
      <c r="H54" s="152"/>
    </row>
    <row r="55" spans="1:8" ht="15.75">
      <c r="A55" s="157"/>
      <c r="B55" s="152" t="s">
        <v>213</v>
      </c>
      <c r="G55" s="157"/>
      <c r="H55" s="152" t="s">
        <v>213</v>
      </c>
    </row>
    <row r="56" spans="2:8" ht="9" customHeight="1">
      <c r="B56" s="152"/>
      <c r="H56" s="152"/>
    </row>
    <row r="57" spans="2:8" ht="15">
      <c r="B57" s="152"/>
      <c r="H57" s="152"/>
    </row>
    <row r="58" spans="2:8" ht="15">
      <c r="B58" s="152"/>
      <c r="H58" s="152"/>
    </row>
  </sheetData>
  <mergeCells count="10">
    <mergeCell ref="B11:D11"/>
    <mergeCell ref="H11:I11"/>
    <mergeCell ref="I3:J3"/>
    <mergeCell ref="I4:J4"/>
    <mergeCell ref="B6:B7"/>
    <mergeCell ref="H6:H7"/>
    <mergeCell ref="B8:C8"/>
    <mergeCell ref="B9:C9"/>
    <mergeCell ref="H9:I9"/>
    <mergeCell ref="B4:D4"/>
  </mergeCells>
  <printOptions/>
  <pageMargins left="0.4330708661417323" right="0" top="0.61" bottom="0.74" header="0.36" footer="0.5118110236220472"/>
  <pageSetup horizontalDpi="300" verticalDpi="300" orientation="portrait" paperSize="9" r:id="rId2"/>
  <headerFooter alignWithMargins="0">
    <oddHeader>&amp;LSchmoll&amp;RSeite &amp;P</oddHeader>
    <oddFooter>&amp;L&amp;F 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Q115"/>
  <sheetViews>
    <sheetView workbookViewId="0" topLeftCell="A1">
      <selection activeCell="Q25" sqref="Q25"/>
    </sheetView>
  </sheetViews>
  <sheetFormatPr defaultColWidth="11.421875" defaultRowHeight="12.75"/>
  <cols>
    <col min="1" max="1" width="5.7109375" style="1" customWidth="1"/>
    <col min="2" max="2" width="20.140625" style="1" customWidth="1"/>
    <col min="3" max="3" width="3.7109375" style="1" customWidth="1"/>
    <col min="4" max="4" width="4.7109375" style="1" customWidth="1"/>
    <col min="5" max="5" width="3.7109375" style="1" customWidth="1"/>
    <col min="6" max="6" width="4.00390625" style="1" customWidth="1"/>
    <col min="7" max="7" width="0.42578125" style="1" customWidth="1"/>
    <col min="8" max="8" width="5.7109375" style="1" customWidth="1"/>
    <col min="9" max="9" width="20.00390625" style="1" customWidth="1"/>
    <col min="10" max="10" width="3.7109375" style="1" customWidth="1"/>
    <col min="11" max="11" width="4.7109375" style="1" customWidth="1"/>
    <col min="12" max="12" width="3.7109375" style="1" customWidth="1"/>
    <col min="13" max="13" width="5.421875" style="1" customWidth="1"/>
    <col min="14" max="14" width="11.421875" style="1" customWidth="1"/>
    <col min="15" max="15" width="13.7109375" style="1" customWidth="1"/>
    <col min="16" max="16384" width="11.421875" style="1" customWidth="1"/>
  </cols>
  <sheetData>
    <row r="1" spans="3:14" ht="15">
      <c r="C1" s="2"/>
      <c r="G1" s="71"/>
      <c r="H1" s="129" t="s">
        <v>180</v>
      </c>
      <c r="I1" s="131" t="s">
        <v>2</v>
      </c>
      <c r="J1" s="140"/>
      <c r="K1" s="137"/>
      <c r="L1" s="138"/>
      <c r="M1" s="139"/>
      <c r="N1" s="3"/>
    </row>
    <row r="2" spans="2:13" ht="12.75">
      <c r="B2" s="4"/>
      <c r="C2" s="141"/>
      <c r="D2" s="142"/>
      <c r="E2" s="143"/>
      <c r="F2" s="144"/>
      <c r="G2" s="5">
        <v>1</v>
      </c>
      <c r="H2" s="128"/>
      <c r="I2" s="132" t="s">
        <v>1</v>
      </c>
      <c r="J2" s="167" t="s">
        <v>172</v>
      </c>
      <c r="K2" s="168"/>
      <c r="L2" s="168"/>
      <c r="M2" s="169"/>
    </row>
    <row r="3" spans="2:13" ht="12.75">
      <c r="B3" s="4" t="s">
        <v>3</v>
      </c>
      <c r="C3" s="141">
        <f ca="1">NOW()</f>
        <v>37929.71785011574</v>
      </c>
      <c r="D3" s="142">
        <f ca="1">NOW()</f>
        <v>37929.71785011574</v>
      </c>
      <c r="E3" s="143">
        <f ca="1">NOW()</f>
        <v>37929.71785011574</v>
      </c>
      <c r="I3" s="133" t="s">
        <v>0</v>
      </c>
      <c r="J3" s="167" t="s">
        <v>173</v>
      </c>
      <c r="K3" s="168"/>
      <c r="L3" s="168"/>
      <c r="M3" s="169"/>
    </row>
    <row r="4" spans="2:13" ht="15">
      <c r="B4" s="129" t="s">
        <v>179</v>
      </c>
      <c r="C4" s="7">
        <f>Kunde</f>
        <v>0</v>
      </c>
      <c r="D4" s="8"/>
      <c r="E4" s="9"/>
      <c r="F4" s="9"/>
      <c r="G4" s="9"/>
      <c r="H4" s="9"/>
      <c r="I4" s="134" t="s">
        <v>171</v>
      </c>
      <c r="J4" s="167" t="s">
        <v>175</v>
      </c>
      <c r="K4" s="168"/>
      <c r="L4" s="168"/>
      <c r="M4" s="169"/>
    </row>
    <row r="5" spans="2:13" ht="15">
      <c r="B5" s="4" t="s">
        <v>4</v>
      </c>
      <c r="C5" s="130">
        <f>Beladeort</f>
        <v>0</v>
      </c>
      <c r="D5" s="10"/>
      <c r="E5" s="11"/>
      <c r="F5" s="11"/>
      <c r="G5" s="11"/>
      <c r="H5" s="11"/>
      <c r="I5" s="135" t="s">
        <v>5</v>
      </c>
      <c r="J5" s="167" t="s">
        <v>174</v>
      </c>
      <c r="K5" s="168"/>
      <c r="L5" s="168"/>
      <c r="M5" s="169"/>
    </row>
    <row r="6" spans="2:13" ht="15">
      <c r="B6" s="4" t="s">
        <v>6</v>
      </c>
      <c r="C6" s="122">
        <f>Entladeort</f>
        <v>0</v>
      </c>
      <c r="D6" s="12"/>
      <c r="E6" s="13"/>
      <c r="F6" s="13"/>
      <c r="G6" s="13"/>
      <c r="H6" s="13"/>
      <c r="I6" s="135" t="s">
        <v>7</v>
      </c>
      <c r="J6" s="161"/>
      <c r="K6" s="162"/>
      <c r="L6" s="162"/>
      <c r="M6" s="163"/>
    </row>
    <row r="7" spans="2:13" ht="10.5" customHeight="1">
      <c r="B7" s="4"/>
      <c r="C7" s="2"/>
      <c r="I7" s="136" t="s">
        <v>178</v>
      </c>
      <c r="J7" s="164"/>
      <c r="K7" s="165"/>
      <c r="L7" s="165"/>
      <c r="M7" s="166"/>
    </row>
    <row r="8" ht="12.75">
      <c r="A8" s="6" t="s">
        <v>8</v>
      </c>
    </row>
    <row r="9" ht="12.75">
      <c r="A9" s="6" t="s">
        <v>9</v>
      </c>
    </row>
    <row r="10" spans="1:13" ht="25.5" customHeight="1">
      <c r="A10" s="14"/>
      <c r="B10" s="15"/>
      <c r="C10" s="16"/>
      <c r="D10" s="72" t="s">
        <v>10</v>
      </c>
      <c r="E10" s="15"/>
      <c r="F10" s="15"/>
      <c r="G10" s="15"/>
      <c r="H10" s="17"/>
      <c r="I10" s="15"/>
      <c r="J10" s="15"/>
      <c r="K10" s="15"/>
      <c r="L10" s="18" t="s">
        <v>11</v>
      </c>
      <c r="M10" s="19">
        <v>1</v>
      </c>
    </row>
    <row r="11" spans="1:13" ht="3" customHeight="1" thickBot="1">
      <c r="A11" s="20"/>
      <c r="B11" s="20"/>
      <c r="C11" s="20"/>
      <c r="D11" s="20"/>
      <c r="E11" s="20"/>
      <c r="F11" s="20"/>
      <c r="G11" s="73"/>
      <c r="H11" s="20"/>
      <c r="I11" s="20"/>
      <c r="J11" s="20"/>
      <c r="K11" s="20"/>
      <c r="L11" s="20"/>
      <c r="M11" s="20"/>
    </row>
    <row r="12" spans="2:17" ht="30.75" customHeight="1">
      <c r="B12" s="123" t="s">
        <v>12</v>
      </c>
      <c r="C12" s="22" t="s">
        <v>13</v>
      </c>
      <c r="D12" s="23"/>
      <c r="E12" s="24"/>
      <c r="F12" s="24"/>
      <c r="G12" s="25"/>
      <c r="I12" s="124" t="s">
        <v>12</v>
      </c>
      <c r="J12" s="22" t="s">
        <v>13</v>
      </c>
      <c r="K12" s="23"/>
      <c r="L12" s="24"/>
      <c r="M12" s="24"/>
      <c r="O12" s="180" t="s">
        <v>219</v>
      </c>
      <c r="P12" s="181"/>
      <c r="Q12" s="182"/>
    </row>
    <row r="13" spans="1:17" ht="12.75">
      <c r="A13" s="27" t="s">
        <v>14</v>
      </c>
      <c r="B13" s="27"/>
      <c r="C13" s="74"/>
      <c r="D13" s="75"/>
      <c r="E13" s="76"/>
      <c r="F13" s="77"/>
      <c r="G13" s="25"/>
      <c r="H13" s="26"/>
      <c r="I13" s="30" t="s">
        <v>15</v>
      </c>
      <c r="J13" s="31">
        <v>1</v>
      </c>
      <c r="K13" s="26">
        <f aca="true" t="shared" si="0" ref="K13:K33">IF(H13&gt;0,H13*J13,"")</f>
      </c>
      <c r="L13" s="32"/>
      <c r="M13" s="32"/>
      <c r="O13" s="183" t="s">
        <v>218</v>
      </c>
      <c r="P13" s="184" t="s">
        <v>220</v>
      </c>
      <c r="Q13" s="185"/>
    </row>
    <row r="14" spans="1:17" ht="12.75">
      <c r="A14" s="26"/>
      <c r="B14" s="30" t="s">
        <v>16</v>
      </c>
      <c r="C14" s="31">
        <v>8</v>
      </c>
      <c r="D14" s="33">
        <f aca="true" t="shared" si="1" ref="D14:D51">IF(A14&gt;0,A14*C14,"")</f>
      </c>
      <c r="E14" s="42"/>
      <c r="F14" s="28"/>
      <c r="G14" s="25"/>
      <c r="H14" s="26"/>
      <c r="I14" s="30" t="s">
        <v>17</v>
      </c>
      <c r="J14" s="31">
        <v>4</v>
      </c>
      <c r="K14" s="26">
        <f t="shared" si="0"/>
      </c>
      <c r="L14" s="32"/>
      <c r="M14" s="32"/>
      <c r="O14" s="186"/>
      <c r="P14" s="184" t="s">
        <v>215</v>
      </c>
      <c r="Q14" s="185"/>
    </row>
    <row r="15" spans="1:17" ht="12.75">
      <c r="A15" s="26"/>
      <c r="B15" s="30" t="s">
        <v>18</v>
      </c>
      <c r="C15" s="31">
        <v>10</v>
      </c>
      <c r="D15" s="33">
        <f t="shared" si="1"/>
      </c>
      <c r="E15" s="42"/>
      <c r="F15" s="28"/>
      <c r="G15" s="25"/>
      <c r="H15" s="26"/>
      <c r="I15" s="30" t="s">
        <v>19</v>
      </c>
      <c r="J15" s="31">
        <v>5</v>
      </c>
      <c r="K15" s="26">
        <f t="shared" si="0"/>
      </c>
      <c r="L15" s="32"/>
      <c r="M15" s="32"/>
      <c r="O15" s="183"/>
      <c r="P15" s="184" t="s">
        <v>221</v>
      </c>
      <c r="Q15" s="185"/>
    </row>
    <row r="16" spans="1:17" ht="12.75">
      <c r="A16" s="26"/>
      <c r="B16" s="30" t="s">
        <v>20</v>
      </c>
      <c r="C16" s="31">
        <v>1</v>
      </c>
      <c r="D16" s="33">
        <f t="shared" si="1"/>
      </c>
      <c r="E16" s="42"/>
      <c r="F16" s="28"/>
      <c r="G16" s="25"/>
      <c r="H16" s="26"/>
      <c r="I16" s="30" t="s">
        <v>21</v>
      </c>
      <c r="J16" s="31">
        <v>12</v>
      </c>
      <c r="K16" s="26">
        <f t="shared" si="0"/>
      </c>
      <c r="L16" s="32"/>
      <c r="M16" s="32"/>
      <c r="O16" s="183" t="s">
        <v>217</v>
      </c>
      <c r="P16" s="184" t="s">
        <v>222</v>
      </c>
      <c r="Q16" s="185"/>
    </row>
    <row r="17" spans="1:17" ht="12.75">
      <c r="A17" s="26"/>
      <c r="B17" s="30" t="s">
        <v>22</v>
      </c>
      <c r="C17" s="31">
        <v>2</v>
      </c>
      <c r="D17" s="33">
        <f t="shared" si="1"/>
      </c>
      <c r="E17" s="42"/>
      <c r="F17" s="28"/>
      <c r="G17" s="25"/>
      <c r="H17" s="26"/>
      <c r="I17" s="30" t="s">
        <v>23</v>
      </c>
      <c r="J17" s="31">
        <v>17</v>
      </c>
      <c r="K17" s="26">
        <f t="shared" si="0"/>
      </c>
      <c r="L17" s="32"/>
      <c r="M17" s="32"/>
      <c r="O17" s="186"/>
      <c r="P17" s="184" t="s">
        <v>216</v>
      </c>
      <c r="Q17" s="185"/>
    </row>
    <row r="18" spans="1:17" ht="12.75">
      <c r="A18" s="26"/>
      <c r="B18" s="30" t="s">
        <v>24</v>
      </c>
      <c r="C18" s="31">
        <v>1</v>
      </c>
      <c r="D18" s="33">
        <f t="shared" si="1"/>
      </c>
      <c r="E18" s="42"/>
      <c r="F18" s="28"/>
      <c r="G18" s="25"/>
      <c r="H18" s="26"/>
      <c r="I18" s="30" t="s">
        <v>25</v>
      </c>
      <c r="J18" s="31">
        <v>3</v>
      </c>
      <c r="K18" s="26">
        <f t="shared" si="0"/>
      </c>
      <c r="L18" s="32"/>
      <c r="M18" s="32"/>
      <c r="O18" s="187"/>
      <c r="P18" s="184" t="s">
        <v>223</v>
      </c>
      <c r="Q18" s="185"/>
    </row>
    <row r="19" spans="1:17" ht="12.75">
      <c r="A19" s="26"/>
      <c r="B19" s="30" t="s">
        <v>26</v>
      </c>
      <c r="C19" s="31">
        <v>4</v>
      </c>
      <c r="D19" s="33">
        <f t="shared" si="1"/>
      </c>
      <c r="E19" s="42"/>
      <c r="F19" s="28"/>
      <c r="G19" s="25"/>
      <c r="H19" s="26"/>
      <c r="I19" s="30" t="s">
        <v>27</v>
      </c>
      <c r="J19" s="31">
        <v>6</v>
      </c>
      <c r="K19" s="26">
        <f t="shared" si="0"/>
      </c>
      <c r="L19" s="32"/>
      <c r="M19" s="32"/>
      <c r="O19" s="188"/>
      <c r="P19" s="189"/>
      <c r="Q19" s="190"/>
    </row>
    <row r="20" spans="1:13" ht="12.75">
      <c r="A20" s="26"/>
      <c r="B20" s="30" t="s">
        <v>28</v>
      </c>
      <c r="C20" s="31">
        <v>18</v>
      </c>
      <c r="D20" s="33">
        <f t="shared" si="1"/>
      </c>
      <c r="E20" s="42"/>
      <c r="F20" s="28"/>
      <c r="G20" s="25"/>
      <c r="H20" s="26"/>
      <c r="I20" s="30" t="s">
        <v>29</v>
      </c>
      <c r="J20" s="31">
        <v>10</v>
      </c>
      <c r="K20" s="26">
        <f t="shared" si="0"/>
      </c>
      <c r="L20" s="32"/>
      <c r="M20" s="32"/>
    </row>
    <row r="21" spans="1:13" ht="12.75">
      <c r="A21" s="26"/>
      <c r="B21" s="30" t="s">
        <v>30</v>
      </c>
      <c r="C21" s="31">
        <v>15</v>
      </c>
      <c r="D21" s="33">
        <f t="shared" si="1"/>
      </c>
      <c r="E21" s="42"/>
      <c r="F21" s="28"/>
      <c r="G21" s="25"/>
      <c r="H21" s="26"/>
      <c r="I21" s="30" t="s">
        <v>31</v>
      </c>
      <c r="J21" s="31">
        <v>4</v>
      </c>
      <c r="K21" s="26">
        <f t="shared" si="0"/>
      </c>
      <c r="L21" s="32"/>
      <c r="M21" s="32"/>
    </row>
    <row r="22" spans="1:13" ht="12.75">
      <c r="A22" s="26"/>
      <c r="B22" s="30" t="s">
        <v>32</v>
      </c>
      <c r="C22" s="31">
        <v>2</v>
      </c>
      <c r="D22" s="33">
        <f t="shared" si="1"/>
      </c>
      <c r="E22" s="42"/>
      <c r="F22" s="28"/>
      <c r="G22" s="25"/>
      <c r="H22" s="26"/>
      <c r="I22" s="30" t="s">
        <v>33</v>
      </c>
      <c r="J22" s="31">
        <v>8</v>
      </c>
      <c r="K22" s="26">
        <f t="shared" si="0"/>
      </c>
      <c r="L22" s="32"/>
      <c r="M22" s="32"/>
    </row>
    <row r="23" spans="1:13" ht="12.75">
      <c r="A23" s="26"/>
      <c r="B23" s="30" t="s">
        <v>34</v>
      </c>
      <c r="C23" s="31">
        <v>3</v>
      </c>
      <c r="D23" s="33">
        <f t="shared" si="1"/>
      </c>
      <c r="E23" s="42"/>
      <c r="F23" s="28"/>
      <c r="G23" s="25"/>
      <c r="H23" s="26"/>
      <c r="I23" s="30" t="s">
        <v>35</v>
      </c>
      <c r="J23" s="31">
        <v>8</v>
      </c>
      <c r="K23" s="26">
        <f t="shared" si="0"/>
      </c>
      <c r="L23" s="32"/>
      <c r="M23" s="32"/>
    </row>
    <row r="24" spans="1:13" ht="12.75">
      <c r="A24" s="26"/>
      <c r="B24" s="30" t="s">
        <v>36</v>
      </c>
      <c r="C24" s="31">
        <v>3</v>
      </c>
      <c r="D24" s="33">
        <f t="shared" si="1"/>
      </c>
      <c r="E24" s="42"/>
      <c r="F24" s="28"/>
      <c r="G24" s="25"/>
      <c r="H24" s="26"/>
      <c r="I24" s="30" t="s">
        <v>37</v>
      </c>
      <c r="J24" s="31">
        <v>5</v>
      </c>
      <c r="K24" s="26">
        <f t="shared" si="0"/>
      </c>
      <c r="L24" s="32"/>
      <c r="M24" s="32"/>
    </row>
    <row r="25" spans="1:13" ht="12.75">
      <c r="A25" s="26"/>
      <c r="B25" s="30" t="s">
        <v>38</v>
      </c>
      <c r="C25" s="31">
        <v>20</v>
      </c>
      <c r="D25" s="33">
        <f t="shared" si="1"/>
      </c>
      <c r="E25" s="42"/>
      <c r="F25" s="28"/>
      <c r="G25" s="25"/>
      <c r="H25" s="26"/>
      <c r="I25" s="30" t="s">
        <v>39</v>
      </c>
      <c r="J25" s="31">
        <v>8</v>
      </c>
      <c r="K25" s="26">
        <f t="shared" si="0"/>
      </c>
      <c r="L25" s="32"/>
      <c r="M25" s="32"/>
    </row>
    <row r="26" spans="1:13" ht="12.75">
      <c r="A26" s="26"/>
      <c r="B26" s="30" t="s">
        <v>40</v>
      </c>
      <c r="C26" s="31">
        <v>10</v>
      </c>
      <c r="D26" s="33">
        <f t="shared" si="1"/>
      </c>
      <c r="E26" s="42"/>
      <c r="F26" s="28"/>
      <c r="G26" s="25"/>
      <c r="H26" s="26"/>
      <c r="I26" s="30" t="s">
        <v>41</v>
      </c>
      <c r="J26" s="31">
        <v>5</v>
      </c>
      <c r="K26" s="26">
        <f t="shared" si="0"/>
      </c>
      <c r="L26" s="32"/>
      <c r="M26" s="32"/>
    </row>
    <row r="27" spans="1:13" ht="12.75">
      <c r="A27" s="26"/>
      <c r="B27" s="30" t="s">
        <v>42</v>
      </c>
      <c r="C27" s="31">
        <v>15</v>
      </c>
      <c r="D27" s="33">
        <f t="shared" si="1"/>
      </c>
      <c r="E27" s="42"/>
      <c r="F27" s="28"/>
      <c r="G27" s="25"/>
      <c r="H27" s="26"/>
      <c r="I27" s="30" t="s">
        <v>43</v>
      </c>
      <c r="J27" s="31">
        <v>14</v>
      </c>
      <c r="K27" s="26">
        <f t="shared" si="0"/>
      </c>
      <c r="L27" s="32"/>
      <c r="M27" s="32"/>
    </row>
    <row r="28" spans="1:13" ht="12.75">
      <c r="A28" s="26"/>
      <c r="B28" s="30" t="s">
        <v>44</v>
      </c>
      <c r="C28" s="31">
        <v>5</v>
      </c>
      <c r="D28" s="33">
        <f t="shared" si="1"/>
      </c>
      <c r="E28" s="42"/>
      <c r="F28" s="28"/>
      <c r="G28" s="25"/>
      <c r="H28" s="26"/>
      <c r="I28" s="30" t="s">
        <v>45</v>
      </c>
      <c r="J28" s="31">
        <v>10</v>
      </c>
      <c r="K28" s="26">
        <f t="shared" si="0"/>
      </c>
      <c r="L28" s="32"/>
      <c r="M28" s="32"/>
    </row>
    <row r="29" spans="1:13" ht="12.75">
      <c r="A29" s="26"/>
      <c r="B29" s="30" t="s">
        <v>46</v>
      </c>
      <c r="C29" s="31">
        <v>4</v>
      </c>
      <c r="D29" s="33">
        <f t="shared" si="1"/>
      </c>
      <c r="E29" s="42"/>
      <c r="F29" s="28"/>
      <c r="G29" s="25"/>
      <c r="H29" s="26"/>
      <c r="I29" s="30" t="s">
        <v>47</v>
      </c>
      <c r="J29" s="31">
        <v>3</v>
      </c>
      <c r="K29" s="26">
        <f t="shared" si="0"/>
      </c>
      <c r="L29" s="32"/>
      <c r="M29" s="32"/>
    </row>
    <row r="30" spans="1:13" ht="12.75">
      <c r="A30" s="26"/>
      <c r="B30" s="30" t="s">
        <v>48</v>
      </c>
      <c r="C30" s="31">
        <v>4</v>
      </c>
      <c r="D30" s="33">
        <f t="shared" si="1"/>
      </c>
      <c r="E30" s="42"/>
      <c r="F30" s="28"/>
      <c r="G30" s="25"/>
      <c r="H30" s="26"/>
      <c r="I30" s="30"/>
      <c r="J30" s="31"/>
      <c r="K30" s="26">
        <f t="shared" si="0"/>
      </c>
      <c r="L30" s="32"/>
      <c r="M30" s="32"/>
    </row>
    <row r="31" spans="1:13" ht="12.75">
      <c r="A31" s="26"/>
      <c r="B31" s="30" t="s">
        <v>49</v>
      </c>
      <c r="C31" s="31">
        <v>8</v>
      </c>
      <c r="D31" s="33">
        <f t="shared" si="1"/>
      </c>
      <c r="E31" s="42"/>
      <c r="F31" s="28"/>
      <c r="G31" s="25"/>
      <c r="H31" s="26"/>
      <c r="I31" s="30" t="s">
        <v>50</v>
      </c>
      <c r="J31" s="31">
        <v>1</v>
      </c>
      <c r="K31" s="26">
        <f t="shared" si="0"/>
      </c>
      <c r="L31" s="32"/>
      <c r="M31" s="32"/>
    </row>
    <row r="32" spans="1:13" ht="12.75">
      <c r="A32" s="26"/>
      <c r="B32" s="30" t="s">
        <v>51</v>
      </c>
      <c r="C32" s="31">
        <v>16</v>
      </c>
      <c r="D32" s="33">
        <f t="shared" si="1"/>
      </c>
      <c r="E32" s="42"/>
      <c r="F32" s="28"/>
      <c r="G32" s="25"/>
      <c r="H32" s="26"/>
      <c r="I32" s="30" t="s">
        <v>52</v>
      </c>
      <c r="J32" s="31">
        <v>1.5</v>
      </c>
      <c r="K32" s="26">
        <f t="shared" si="0"/>
      </c>
      <c r="L32" s="32"/>
      <c r="M32" s="32"/>
    </row>
    <row r="33" spans="1:13" ht="12.75">
      <c r="A33" s="26"/>
      <c r="B33" s="30" t="s">
        <v>53</v>
      </c>
      <c r="C33" s="31">
        <v>12</v>
      </c>
      <c r="D33" s="33">
        <f t="shared" si="1"/>
      </c>
      <c r="E33" s="42"/>
      <c r="F33" s="28"/>
      <c r="G33" s="25"/>
      <c r="H33" s="26"/>
      <c r="I33" s="30" t="s">
        <v>54</v>
      </c>
      <c r="J33" s="31">
        <v>1</v>
      </c>
      <c r="K33" s="26">
        <f t="shared" si="0"/>
      </c>
      <c r="L33" s="32"/>
      <c r="M33" s="32"/>
    </row>
    <row r="34" spans="1:13" ht="12.75">
      <c r="A34" s="26"/>
      <c r="B34" s="30" t="s">
        <v>55</v>
      </c>
      <c r="C34" s="31">
        <v>8</v>
      </c>
      <c r="D34" s="33">
        <f t="shared" si="1"/>
      </c>
      <c r="E34" s="42"/>
      <c r="F34" s="28"/>
      <c r="G34" s="25"/>
      <c r="H34" s="26"/>
      <c r="I34" s="34" t="s">
        <v>56</v>
      </c>
      <c r="J34" s="31"/>
      <c r="K34" s="35">
        <f>SUM(K13:K33)+SUM(D54:D56)</f>
        <v>0</v>
      </c>
      <c r="L34" s="36"/>
      <c r="M34" s="23"/>
    </row>
    <row r="35" spans="1:13" ht="12.75">
      <c r="A35" s="26"/>
      <c r="B35" s="30" t="s">
        <v>57</v>
      </c>
      <c r="C35" s="31">
        <v>4</v>
      </c>
      <c r="D35" s="33">
        <f t="shared" si="1"/>
      </c>
      <c r="E35" s="42"/>
      <c r="F35" s="28"/>
      <c r="G35" s="25"/>
      <c r="H35" s="37" t="s">
        <v>58</v>
      </c>
      <c r="I35" s="37"/>
      <c r="J35" s="74"/>
      <c r="K35" s="75"/>
      <c r="L35" s="76"/>
      <c r="M35" s="77"/>
    </row>
    <row r="36" spans="1:13" ht="12.75">
      <c r="A36" s="26"/>
      <c r="B36" s="30" t="s">
        <v>59</v>
      </c>
      <c r="C36" s="31">
        <v>4</v>
      </c>
      <c r="D36" s="33">
        <f t="shared" si="1"/>
      </c>
      <c r="E36" s="42"/>
      <c r="F36" s="28"/>
      <c r="G36" s="25"/>
      <c r="H36" s="26"/>
      <c r="I36" s="30" t="s">
        <v>60</v>
      </c>
      <c r="J36" s="31">
        <v>2</v>
      </c>
      <c r="K36" s="26">
        <f aca="true" t="shared" si="2" ref="K36:K55">IF(H36&gt;0,H36*J36,"")</f>
      </c>
      <c r="L36" s="38"/>
      <c r="M36" s="32"/>
    </row>
    <row r="37" spans="1:13" ht="12.75">
      <c r="A37" s="26"/>
      <c r="B37" s="30" t="s">
        <v>61</v>
      </c>
      <c r="C37" s="31">
        <v>4</v>
      </c>
      <c r="D37" s="33">
        <f t="shared" si="1"/>
      </c>
      <c r="E37" s="42"/>
      <c r="F37" s="28"/>
      <c r="G37" s="25"/>
      <c r="H37" s="26"/>
      <c r="I37" s="30" t="s">
        <v>62</v>
      </c>
      <c r="J37" s="31">
        <v>3</v>
      </c>
      <c r="K37" s="26">
        <f t="shared" si="2"/>
      </c>
      <c r="L37" s="32"/>
      <c r="M37" s="32"/>
    </row>
    <row r="38" spans="1:13" ht="12.75">
      <c r="A38" s="26"/>
      <c r="B38" s="30" t="s">
        <v>63</v>
      </c>
      <c r="C38" s="31">
        <v>4</v>
      </c>
      <c r="D38" s="33">
        <f t="shared" si="1"/>
      </c>
      <c r="E38" s="42"/>
      <c r="F38" s="28"/>
      <c r="G38" s="25"/>
      <c r="H38" s="26"/>
      <c r="I38" s="30" t="s">
        <v>32</v>
      </c>
      <c r="J38" s="31">
        <v>2</v>
      </c>
      <c r="K38" s="26">
        <f t="shared" si="2"/>
      </c>
      <c r="L38" s="32"/>
      <c r="M38" s="32"/>
    </row>
    <row r="39" spans="1:13" ht="12.75">
      <c r="A39" s="26"/>
      <c r="B39" s="30" t="s">
        <v>64</v>
      </c>
      <c r="C39" s="31">
        <v>2</v>
      </c>
      <c r="D39" s="33">
        <f t="shared" si="1"/>
      </c>
      <c r="E39" s="42"/>
      <c r="F39" s="28"/>
      <c r="G39" s="25"/>
      <c r="H39" s="26"/>
      <c r="I39" s="30" t="s">
        <v>65</v>
      </c>
      <c r="J39" s="31">
        <v>20</v>
      </c>
      <c r="K39" s="26">
        <f t="shared" si="2"/>
      </c>
      <c r="L39" s="32"/>
      <c r="M39" s="32"/>
    </row>
    <row r="40" spans="1:13" ht="12.75">
      <c r="A40" s="26"/>
      <c r="B40" s="30" t="s">
        <v>66</v>
      </c>
      <c r="C40" s="31">
        <v>4</v>
      </c>
      <c r="D40" s="33">
        <f t="shared" si="1"/>
      </c>
      <c r="E40" s="42"/>
      <c r="F40" s="28"/>
      <c r="G40" s="25"/>
      <c r="H40" s="26"/>
      <c r="I40" s="30" t="s">
        <v>67</v>
      </c>
      <c r="J40" s="31">
        <v>10</v>
      </c>
      <c r="K40" s="26">
        <f t="shared" si="2"/>
      </c>
      <c r="L40" s="32"/>
      <c r="M40" s="32"/>
    </row>
    <row r="41" spans="1:13" ht="12.75">
      <c r="A41" s="26"/>
      <c r="B41" s="30" t="s">
        <v>68</v>
      </c>
      <c r="C41" s="31">
        <v>2</v>
      </c>
      <c r="D41" s="33">
        <f t="shared" si="1"/>
      </c>
      <c r="E41" s="42"/>
      <c r="F41" s="28"/>
      <c r="G41" s="25"/>
      <c r="H41" s="26"/>
      <c r="I41" s="30" t="s">
        <v>69</v>
      </c>
      <c r="J41" s="31">
        <v>15</v>
      </c>
      <c r="K41" s="26">
        <f t="shared" si="2"/>
      </c>
      <c r="L41" s="32"/>
      <c r="M41" s="32"/>
    </row>
    <row r="42" spans="1:13" ht="12.75">
      <c r="A42" s="26"/>
      <c r="B42" s="30" t="s">
        <v>70</v>
      </c>
      <c r="C42" s="31">
        <v>3</v>
      </c>
      <c r="D42" s="33">
        <f t="shared" si="1"/>
      </c>
      <c r="E42" s="42"/>
      <c r="F42" s="28"/>
      <c r="G42" s="25"/>
      <c r="H42" s="26"/>
      <c r="I42" s="30" t="s">
        <v>71</v>
      </c>
      <c r="J42" s="31">
        <v>6</v>
      </c>
      <c r="K42" s="26">
        <f t="shared" si="2"/>
      </c>
      <c r="L42" s="32"/>
      <c r="M42" s="32"/>
    </row>
    <row r="43" spans="1:13" ht="12.75">
      <c r="A43" s="26"/>
      <c r="B43" s="39" t="s">
        <v>72</v>
      </c>
      <c r="C43" s="31">
        <v>4</v>
      </c>
      <c r="D43" s="33">
        <f t="shared" si="1"/>
      </c>
      <c r="E43" s="42"/>
      <c r="F43" s="28"/>
      <c r="G43" s="25"/>
      <c r="H43" s="26"/>
      <c r="I43" s="30" t="s">
        <v>73</v>
      </c>
      <c r="J43" s="31">
        <v>7</v>
      </c>
      <c r="K43" s="26">
        <f t="shared" si="2"/>
      </c>
      <c r="L43" s="32"/>
      <c r="M43" s="32"/>
    </row>
    <row r="44" spans="1:13" ht="12.75">
      <c r="A44" s="26"/>
      <c r="B44" s="30" t="s">
        <v>74</v>
      </c>
      <c r="C44" s="31">
        <v>3</v>
      </c>
      <c r="D44" s="33">
        <f t="shared" si="1"/>
      </c>
      <c r="E44" s="42"/>
      <c r="F44" s="28"/>
      <c r="G44" s="25"/>
      <c r="H44" s="26"/>
      <c r="I44" s="30" t="s">
        <v>75</v>
      </c>
      <c r="J44" s="31">
        <v>2</v>
      </c>
      <c r="K44" s="26">
        <f t="shared" si="2"/>
      </c>
      <c r="L44" s="32"/>
      <c r="M44" s="32"/>
    </row>
    <row r="45" spans="1:13" ht="12.75">
      <c r="A45" s="26"/>
      <c r="B45" s="30" t="s">
        <v>37</v>
      </c>
      <c r="C45" s="31">
        <v>5</v>
      </c>
      <c r="D45" s="33">
        <f t="shared" si="1"/>
      </c>
      <c r="E45" s="42"/>
      <c r="F45" s="28"/>
      <c r="G45" s="25"/>
      <c r="H45" s="26"/>
      <c r="I45" s="30" t="s">
        <v>76</v>
      </c>
      <c r="J45" s="31">
        <v>12</v>
      </c>
      <c r="K45" s="26">
        <f t="shared" si="2"/>
      </c>
      <c r="L45" s="32"/>
      <c r="M45" s="32"/>
    </row>
    <row r="46" spans="1:13" ht="12.75">
      <c r="A46" s="26"/>
      <c r="B46" s="30" t="s">
        <v>39</v>
      </c>
      <c r="C46" s="31">
        <v>8</v>
      </c>
      <c r="D46" s="33">
        <f t="shared" si="1"/>
      </c>
      <c r="E46" s="42"/>
      <c r="F46" s="28"/>
      <c r="G46" s="25"/>
      <c r="H46" s="26"/>
      <c r="I46" s="30" t="s">
        <v>77</v>
      </c>
      <c r="J46" s="31">
        <v>9</v>
      </c>
      <c r="K46" s="26">
        <f t="shared" si="2"/>
      </c>
      <c r="L46" s="40"/>
      <c r="M46" s="32"/>
    </row>
    <row r="47" spans="1:13" ht="12.75">
      <c r="A47" s="26"/>
      <c r="B47" s="30" t="s">
        <v>78</v>
      </c>
      <c r="C47" s="31">
        <v>12</v>
      </c>
      <c r="D47" s="33">
        <f t="shared" si="1"/>
      </c>
      <c r="E47" s="42"/>
      <c r="F47" s="28"/>
      <c r="G47" s="25"/>
      <c r="H47" s="26"/>
      <c r="I47" s="30" t="s">
        <v>79</v>
      </c>
      <c r="J47" s="31">
        <v>12</v>
      </c>
      <c r="K47" s="26">
        <f t="shared" si="2"/>
      </c>
      <c r="L47" s="32"/>
      <c r="M47" s="32"/>
    </row>
    <row r="48" spans="1:13" ht="12.75">
      <c r="A48" s="26"/>
      <c r="B48" s="30" t="s">
        <v>80</v>
      </c>
      <c r="C48" s="31">
        <v>15</v>
      </c>
      <c r="D48" s="33">
        <f t="shared" si="1"/>
      </c>
      <c r="E48" s="42"/>
      <c r="F48" s="28"/>
      <c r="G48" s="25"/>
      <c r="H48" s="26"/>
      <c r="I48" s="30" t="s">
        <v>81</v>
      </c>
      <c r="J48" s="31">
        <v>1</v>
      </c>
      <c r="K48" s="26">
        <f t="shared" si="2"/>
      </c>
      <c r="L48" s="32"/>
      <c r="M48" s="32"/>
    </row>
    <row r="49" spans="1:13" ht="12.75">
      <c r="A49" s="26"/>
      <c r="B49" s="30" t="s">
        <v>82</v>
      </c>
      <c r="C49" s="31">
        <v>1</v>
      </c>
      <c r="D49" s="33">
        <f t="shared" si="1"/>
      </c>
      <c r="E49" s="42"/>
      <c r="F49" s="28"/>
      <c r="G49" s="25"/>
      <c r="H49" s="26"/>
      <c r="I49" s="30" t="s">
        <v>83</v>
      </c>
      <c r="J49" s="31">
        <v>2</v>
      </c>
      <c r="K49" s="26">
        <f t="shared" si="2"/>
      </c>
      <c r="L49" s="32"/>
      <c r="M49" s="32"/>
    </row>
    <row r="50" spans="1:13" ht="12.75">
      <c r="A50" s="26"/>
      <c r="B50" s="30" t="s">
        <v>84</v>
      </c>
      <c r="C50" s="31">
        <v>1.5</v>
      </c>
      <c r="D50" s="33">
        <f t="shared" si="1"/>
      </c>
      <c r="E50" s="42"/>
      <c r="F50" s="28"/>
      <c r="G50" s="25"/>
      <c r="H50" s="26"/>
      <c r="I50" s="30" t="s">
        <v>85</v>
      </c>
      <c r="J50" s="31">
        <v>4</v>
      </c>
      <c r="K50" s="26">
        <f t="shared" si="2"/>
      </c>
      <c r="L50" s="32"/>
      <c r="M50" s="32"/>
    </row>
    <row r="51" spans="1:13" ht="12.75">
      <c r="A51" s="26"/>
      <c r="B51" s="30" t="s">
        <v>54</v>
      </c>
      <c r="C51" s="31">
        <v>1</v>
      </c>
      <c r="D51" s="33">
        <f t="shared" si="1"/>
      </c>
      <c r="E51" s="42"/>
      <c r="F51" s="28"/>
      <c r="G51" s="25"/>
      <c r="H51" s="26"/>
      <c r="I51" s="30" t="s">
        <v>80</v>
      </c>
      <c r="J51" s="31">
        <v>15</v>
      </c>
      <c r="K51" s="26">
        <f t="shared" si="2"/>
      </c>
      <c r="L51" s="32"/>
      <c r="M51" s="32"/>
    </row>
    <row r="52" spans="1:13" ht="12.75">
      <c r="A52" s="26"/>
      <c r="B52" s="34" t="s">
        <v>56</v>
      </c>
      <c r="C52" s="31"/>
      <c r="D52" s="41">
        <f>SUM(D14:D51)</f>
        <v>0</v>
      </c>
      <c r="E52" s="78"/>
      <c r="F52" s="23"/>
      <c r="G52" s="25"/>
      <c r="H52" s="26"/>
      <c r="I52" s="30"/>
      <c r="J52" s="31"/>
      <c r="K52" s="26">
        <f t="shared" si="2"/>
      </c>
      <c r="L52" s="32"/>
      <c r="M52" s="32"/>
    </row>
    <row r="53" spans="1:13" ht="12.75">
      <c r="A53" s="27" t="s">
        <v>86</v>
      </c>
      <c r="B53" s="27"/>
      <c r="C53" s="74"/>
      <c r="D53" s="75"/>
      <c r="E53" s="79"/>
      <c r="F53" s="77"/>
      <c r="G53" s="25"/>
      <c r="H53" s="26"/>
      <c r="I53" s="30" t="s">
        <v>87</v>
      </c>
      <c r="J53" s="31">
        <v>1</v>
      </c>
      <c r="K53" s="26">
        <f t="shared" si="2"/>
      </c>
      <c r="L53" s="32"/>
      <c r="M53" s="32"/>
    </row>
    <row r="54" spans="1:13" ht="12.75">
      <c r="A54" s="26"/>
      <c r="B54" s="30" t="s">
        <v>88</v>
      </c>
      <c r="C54" s="31">
        <v>4</v>
      </c>
      <c r="D54" s="33">
        <f>IF(A54&gt;0,A54*C54,"")</f>
      </c>
      <c r="E54" s="42"/>
      <c r="F54" s="28"/>
      <c r="G54" s="25"/>
      <c r="H54" s="26"/>
      <c r="I54" s="30" t="s">
        <v>89</v>
      </c>
      <c r="J54" s="31">
        <v>1.5</v>
      </c>
      <c r="K54" s="26">
        <f t="shared" si="2"/>
      </c>
      <c r="L54" s="32"/>
      <c r="M54" s="32"/>
    </row>
    <row r="55" spans="1:13" ht="12.75">
      <c r="A55" s="26"/>
      <c r="B55" s="30" t="s">
        <v>90</v>
      </c>
      <c r="C55" s="31">
        <v>4</v>
      </c>
      <c r="D55" s="33">
        <f>IF(A55&gt;0,A55*C55,"")</f>
      </c>
      <c r="E55" s="42"/>
      <c r="F55" s="28"/>
      <c r="G55" s="25"/>
      <c r="H55" s="26"/>
      <c r="I55" s="30" t="s">
        <v>91</v>
      </c>
      <c r="J55" s="31">
        <v>6</v>
      </c>
      <c r="K55" s="26">
        <f t="shared" si="2"/>
      </c>
      <c r="L55" s="32"/>
      <c r="M55" s="32"/>
    </row>
    <row r="56" spans="1:13" ht="12.75">
      <c r="A56" s="26"/>
      <c r="B56" s="30" t="s">
        <v>92</v>
      </c>
      <c r="C56" s="31">
        <v>2</v>
      </c>
      <c r="D56" s="33">
        <f>IF(A56&gt;0,A56*C56,"")</f>
      </c>
      <c r="E56" s="42"/>
      <c r="F56" s="80"/>
      <c r="G56" s="25"/>
      <c r="H56" s="26"/>
      <c r="I56" s="34" t="s">
        <v>56</v>
      </c>
      <c r="J56" s="42"/>
      <c r="K56" s="35">
        <f>SUM(K36:K55)</f>
        <v>0</v>
      </c>
      <c r="L56" s="36"/>
      <c r="M56" s="23"/>
    </row>
    <row r="57" spans="1:11" ht="12.75">
      <c r="A57" s="43"/>
      <c r="B57" s="6"/>
      <c r="C57" s="44"/>
      <c r="D57" s="45">
        <f>IF(A57&gt;0,A57*C57,"")</f>
      </c>
      <c r="G57" s="21"/>
      <c r="H57" s="45"/>
      <c r="K57" s="45">
        <f>IF(H57&gt;0,H57*J57,"")</f>
      </c>
    </row>
    <row r="58" spans="1:13" ht="15.75" thickBot="1">
      <c r="A58" s="81" t="s">
        <v>93</v>
      </c>
      <c r="B58" s="82"/>
      <c r="C58" s="83"/>
      <c r="D58" s="84"/>
      <c r="E58" s="85"/>
      <c r="F58" s="85"/>
      <c r="G58" s="86"/>
      <c r="H58" s="87">
        <f>C4</f>
        <v>0</v>
      </c>
      <c r="I58" s="88"/>
      <c r="J58" s="89" t="s">
        <v>94</v>
      </c>
      <c r="K58" s="90">
        <f>C2</f>
        <v>0</v>
      </c>
      <c r="L58" s="91">
        <f ca="1">NOW()</f>
        <v>37929.71785011574</v>
      </c>
      <c r="M58" s="92">
        <f ca="1">NOW()</f>
        <v>37929.71785011574</v>
      </c>
    </row>
    <row r="59" spans="1:13" ht="30.75" customHeight="1">
      <c r="A59" s="43"/>
      <c r="B59" s="125" t="s">
        <v>12</v>
      </c>
      <c r="C59" s="46" t="s">
        <v>13</v>
      </c>
      <c r="D59" s="47"/>
      <c r="E59" s="48">
        <f>E12</f>
        <v>0</v>
      </c>
      <c r="F59" s="48">
        <f>F12</f>
        <v>0</v>
      </c>
      <c r="G59" s="25"/>
      <c r="H59" s="49"/>
      <c r="I59" s="125" t="s">
        <v>12</v>
      </c>
      <c r="J59" s="46" t="s">
        <v>13</v>
      </c>
      <c r="K59" s="47"/>
      <c r="L59" s="48">
        <f>L12</f>
        <v>0</v>
      </c>
      <c r="M59" s="48">
        <f>M12</f>
        <v>0</v>
      </c>
    </row>
    <row r="60" spans="1:13" ht="12.75">
      <c r="A60" s="50" t="s">
        <v>95</v>
      </c>
      <c r="B60" s="50"/>
      <c r="C60" s="74"/>
      <c r="D60" s="75"/>
      <c r="E60" s="76"/>
      <c r="F60" s="77"/>
      <c r="G60" s="25"/>
      <c r="H60" s="50" t="s">
        <v>96</v>
      </c>
      <c r="I60" s="50"/>
      <c r="J60" s="74"/>
      <c r="K60" s="75"/>
      <c r="L60" s="76"/>
      <c r="M60" s="77"/>
    </row>
    <row r="61" spans="1:13" ht="12.75">
      <c r="A61" s="26"/>
      <c r="B61" s="30" t="s">
        <v>16</v>
      </c>
      <c r="C61" s="31">
        <v>8</v>
      </c>
      <c r="D61" s="26">
        <f aca="true" t="shared" si="3" ref="D61:D85">IF(A61&gt;0,A61*C61,"")</f>
      </c>
      <c r="E61" s="28"/>
      <c r="F61" s="28"/>
      <c r="G61" s="25"/>
      <c r="H61" s="26"/>
      <c r="I61" s="30" t="s">
        <v>32</v>
      </c>
      <c r="J61" s="31">
        <v>2</v>
      </c>
      <c r="K61" s="26">
        <f aca="true" t="shared" si="4" ref="K61:K73">IF(H61&gt;0,H61*J61,"")</f>
      </c>
      <c r="L61" s="28"/>
      <c r="M61" s="28"/>
    </row>
    <row r="62" spans="1:13" ht="12.75">
      <c r="A62" s="26"/>
      <c r="B62" s="30" t="s">
        <v>18</v>
      </c>
      <c r="C62" s="31">
        <v>10</v>
      </c>
      <c r="D62" s="26">
        <f t="shared" si="3"/>
      </c>
      <c r="E62" s="28"/>
      <c r="F62" s="28"/>
      <c r="G62" s="25"/>
      <c r="H62" s="26"/>
      <c r="I62" s="30" t="s">
        <v>97</v>
      </c>
      <c r="J62" s="31">
        <v>2</v>
      </c>
      <c r="K62" s="26">
        <f t="shared" si="4"/>
      </c>
      <c r="L62" s="28"/>
      <c r="M62" s="28"/>
    </row>
    <row r="63" spans="1:13" ht="12.75">
      <c r="A63" s="26"/>
      <c r="B63" s="30" t="s">
        <v>98</v>
      </c>
      <c r="C63" s="31">
        <v>10</v>
      </c>
      <c r="D63" s="26">
        <f t="shared" si="3"/>
      </c>
      <c r="E63" s="28"/>
      <c r="F63" s="28"/>
      <c r="G63" s="25"/>
      <c r="H63" s="26"/>
      <c r="I63" s="30" t="s">
        <v>99</v>
      </c>
      <c r="J63" s="31">
        <v>4</v>
      </c>
      <c r="K63" s="26">
        <f t="shared" si="4"/>
      </c>
      <c r="L63" s="28"/>
      <c r="M63" s="28"/>
    </row>
    <row r="64" spans="1:13" ht="12.75">
      <c r="A64" s="26"/>
      <c r="B64" s="30" t="s">
        <v>100</v>
      </c>
      <c r="C64" s="31">
        <v>3</v>
      </c>
      <c r="D64" s="26">
        <f t="shared" si="3"/>
      </c>
      <c r="E64" s="28"/>
      <c r="F64" s="28"/>
      <c r="G64" s="25"/>
      <c r="H64" s="26"/>
      <c r="I64" s="30" t="s">
        <v>101</v>
      </c>
      <c r="J64" s="31">
        <v>2</v>
      </c>
      <c r="K64" s="26">
        <f t="shared" si="4"/>
      </c>
      <c r="L64" s="28"/>
      <c r="M64" s="28"/>
    </row>
    <row r="65" spans="1:13" ht="12.75">
      <c r="A65" s="26"/>
      <c r="B65" s="30" t="s">
        <v>24</v>
      </c>
      <c r="C65" s="31">
        <v>1</v>
      </c>
      <c r="D65" s="26">
        <f t="shared" si="3"/>
      </c>
      <c r="E65" s="28"/>
      <c r="F65" s="28"/>
      <c r="G65" s="25"/>
      <c r="H65" s="26"/>
      <c r="I65" s="30" t="s">
        <v>102</v>
      </c>
      <c r="J65" s="31">
        <v>5</v>
      </c>
      <c r="K65" s="26">
        <f t="shared" si="4"/>
      </c>
      <c r="L65" s="28"/>
      <c r="M65" s="28"/>
    </row>
    <row r="66" spans="1:13" ht="12.75">
      <c r="A66" s="26"/>
      <c r="B66" s="30" t="s">
        <v>32</v>
      </c>
      <c r="C66" s="31">
        <v>2</v>
      </c>
      <c r="D66" s="26">
        <f t="shared" si="3"/>
      </c>
      <c r="E66" s="28"/>
      <c r="F66" s="28"/>
      <c r="G66" s="25"/>
      <c r="H66" s="26"/>
      <c r="I66" s="30" t="s">
        <v>103</v>
      </c>
      <c r="J66" s="31">
        <v>2</v>
      </c>
      <c r="K66" s="26">
        <f t="shared" si="4"/>
      </c>
      <c r="L66" s="28"/>
      <c r="M66" s="28"/>
    </row>
    <row r="67" spans="1:13" ht="12.75">
      <c r="A67" s="26"/>
      <c r="B67" s="30" t="s">
        <v>104</v>
      </c>
      <c r="C67" s="31">
        <v>16</v>
      </c>
      <c r="D67" s="26">
        <f t="shared" si="3"/>
      </c>
      <c r="E67" s="28"/>
      <c r="F67" s="28"/>
      <c r="G67" s="25"/>
      <c r="H67" s="26"/>
      <c r="I67" s="30" t="s">
        <v>105</v>
      </c>
      <c r="J67" s="31">
        <v>7</v>
      </c>
      <c r="K67" s="26">
        <f t="shared" si="4"/>
      </c>
      <c r="L67" s="28"/>
      <c r="M67" s="28"/>
    </row>
    <row r="68" spans="1:13" ht="12.75">
      <c r="A68" s="26"/>
      <c r="B68" s="30" t="s">
        <v>106</v>
      </c>
      <c r="C68" s="31">
        <v>5</v>
      </c>
      <c r="D68" s="26">
        <f t="shared" si="3"/>
      </c>
      <c r="E68" s="28"/>
      <c r="F68" s="28"/>
      <c r="G68" s="25"/>
      <c r="H68" s="26"/>
      <c r="I68" s="30" t="s">
        <v>107</v>
      </c>
      <c r="J68" s="31">
        <v>2</v>
      </c>
      <c r="K68" s="26">
        <f t="shared" si="4"/>
      </c>
      <c r="L68" s="28"/>
      <c r="M68" s="28"/>
    </row>
    <row r="69" spans="1:13" ht="12.75">
      <c r="A69" s="26"/>
      <c r="B69" s="30" t="s">
        <v>73</v>
      </c>
      <c r="C69" s="31">
        <v>7</v>
      </c>
      <c r="D69" s="26">
        <f t="shared" si="3"/>
      </c>
      <c r="E69" s="28"/>
      <c r="F69" s="28"/>
      <c r="G69" s="25"/>
      <c r="H69" s="26"/>
      <c r="I69" s="30" t="s">
        <v>80</v>
      </c>
      <c r="J69" s="31">
        <v>15</v>
      </c>
      <c r="K69" s="26">
        <f t="shared" si="4"/>
      </c>
      <c r="L69" s="28"/>
      <c r="M69" s="28"/>
    </row>
    <row r="70" spans="1:13" ht="12.75">
      <c r="A70" s="26"/>
      <c r="B70" s="30" t="s">
        <v>108</v>
      </c>
      <c r="C70" s="31">
        <v>1</v>
      </c>
      <c r="D70" s="26">
        <f t="shared" si="3"/>
      </c>
      <c r="E70" s="28"/>
      <c r="F70" s="28"/>
      <c r="G70" s="25"/>
      <c r="H70" s="26"/>
      <c r="I70" s="30" t="s">
        <v>81</v>
      </c>
      <c r="J70" s="31">
        <v>1</v>
      </c>
      <c r="K70" s="26">
        <f t="shared" si="4"/>
      </c>
      <c r="L70" s="28"/>
      <c r="M70" s="28"/>
    </row>
    <row r="71" spans="1:13" ht="12.75">
      <c r="A71" s="26"/>
      <c r="B71" s="30" t="s">
        <v>75</v>
      </c>
      <c r="C71" s="31">
        <v>2</v>
      </c>
      <c r="D71" s="26">
        <f t="shared" si="3"/>
      </c>
      <c r="E71" s="28"/>
      <c r="F71" s="28"/>
      <c r="G71" s="25"/>
      <c r="H71" s="26"/>
      <c r="I71" s="30"/>
      <c r="J71" s="31"/>
      <c r="K71" s="26">
        <f t="shared" si="4"/>
      </c>
      <c r="L71" s="28"/>
      <c r="M71" s="28"/>
    </row>
    <row r="72" spans="1:13" ht="12.75">
      <c r="A72" s="26"/>
      <c r="B72" s="30" t="s">
        <v>109</v>
      </c>
      <c r="C72" s="31">
        <v>15</v>
      </c>
      <c r="D72" s="26">
        <f t="shared" si="3"/>
      </c>
      <c r="E72" s="28"/>
      <c r="F72" s="28"/>
      <c r="G72" s="25"/>
      <c r="H72" s="26"/>
      <c r="I72" s="30" t="s">
        <v>87</v>
      </c>
      <c r="J72" s="31">
        <v>1</v>
      </c>
      <c r="K72" s="26">
        <f t="shared" si="4"/>
      </c>
      <c r="L72" s="28"/>
      <c r="M72" s="28"/>
    </row>
    <row r="73" spans="1:13" ht="12.75">
      <c r="A73" s="26"/>
      <c r="B73" s="30" t="s">
        <v>110</v>
      </c>
      <c r="C73" s="31">
        <v>8</v>
      </c>
      <c r="D73" s="26">
        <f t="shared" si="3"/>
      </c>
      <c r="E73" s="29"/>
      <c r="F73" s="28"/>
      <c r="G73" s="25"/>
      <c r="H73" s="26"/>
      <c r="I73" s="30" t="s">
        <v>89</v>
      </c>
      <c r="J73" s="31">
        <v>1.5</v>
      </c>
      <c r="K73" s="26">
        <f t="shared" si="4"/>
      </c>
      <c r="L73" s="28"/>
      <c r="M73" s="28"/>
    </row>
    <row r="74" spans="1:13" ht="12.75">
      <c r="A74" s="26"/>
      <c r="B74" s="30" t="s">
        <v>111</v>
      </c>
      <c r="C74" s="31">
        <v>7</v>
      </c>
      <c r="D74" s="26">
        <f t="shared" si="3"/>
      </c>
      <c r="E74" s="28"/>
      <c r="F74" s="28"/>
      <c r="G74" s="25"/>
      <c r="H74" s="26"/>
      <c r="I74" s="34" t="s">
        <v>56</v>
      </c>
      <c r="J74" s="31"/>
      <c r="K74" s="35">
        <f>SUM(K61:K73)</f>
        <v>0</v>
      </c>
      <c r="L74" s="36"/>
      <c r="M74" s="23"/>
    </row>
    <row r="75" spans="1:13" ht="12.75">
      <c r="A75" s="26"/>
      <c r="B75" s="30" t="s">
        <v>112</v>
      </c>
      <c r="C75" s="31">
        <v>1</v>
      </c>
      <c r="D75" s="26">
        <f t="shared" si="3"/>
      </c>
      <c r="E75" s="28"/>
      <c r="F75" s="28"/>
      <c r="G75" s="25"/>
      <c r="H75" s="37" t="s">
        <v>113</v>
      </c>
      <c r="I75" s="93"/>
      <c r="J75" s="74"/>
      <c r="K75" s="75"/>
      <c r="L75" s="76"/>
      <c r="M75" s="77"/>
    </row>
    <row r="76" spans="1:13" ht="12.75">
      <c r="A76" s="26"/>
      <c r="B76" s="30" t="s">
        <v>83</v>
      </c>
      <c r="C76" s="31">
        <v>2</v>
      </c>
      <c r="D76" s="26">
        <f t="shared" si="3"/>
      </c>
      <c r="E76" s="28"/>
      <c r="F76" s="28"/>
      <c r="G76" s="25"/>
      <c r="H76" s="26"/>
      <c r="I76" s="30" t="s">
        <v>114</v>
      </c>
      <c r="J76" s="31">
        <v>1</v>
      </c>
      <c r="K76" s="26">
        <f aca="true" t="shared" si="5" ref="K76:K101">IF(H76&gt;0,H76*J76,"")</f>
      </c>
      <c r="L76" s="28"/>
      <c r="M76" s="28"/>
    </row>
    <row r="77" spans="1:13" ht="12.75">
      <c r="A77" s="26"/>
      <c r="B77" s="30" t="s">
        <v>74</v>
      </c>
      <c r="C77" s="31">
        <v>3</v>
      </c>
      <c r="D77" s="26">
        <f t="shared" si="3"/>
      </c>
      <c r="E77" s="28"/>
      <c r="F77" s="28"/>
      <c r="G77" s="25"/>
      <c r="H77" s="26"/>
      <c r="I77" s="30" t="s">
        <v>115</v>
      </c>
      <c r="J77" s="31">
        <v>3</v>
      </c>
      <c r="K77" s="26">
        <f t="shared" si="5"/>
      </c>
      <c r="L77" s="28"/>
      <c r="M77" s="28"/>
    </row>
    <row r="78" spans="1:13" ht="12.75">
      <c r="A78" s="26"/>
      <c r="B78" s="30" t="s">
        <v>116</v>
      </c>
      <c r="C78" s="31">
        <v>5</v>
      </c>
      <c r="D78" s="26">
        <f t="shared" si="3"/>
      </c>
      <c r="E78" s="28"/>
      <c r="F78" s="28"/>
      <c r="G78" s="25"/>
      <c r="H78" s="26"/>
      <c r="I78" s="30" t="s">
        <v>117</v>
      </c>
      <c r="J78" s="31">
        <v>1</v>
      </c>
      <c r="K78" s="26">
        <f t="shared" si="5"/>
      </c>
      <c r="L78" s="28"/>
      <c r="M78" s="28"/>
    </row>
    <row r="79" spans="1:13" ht="12.75">
      <c r="A79" s="26"/>
      <c r="B79" s="30" t="s">
        <v>118</v>
      </c>
      <c r="C79" s="31">
        <v>8</v>
      </c>
      <c r="D79" s="26">
        <f t="shared" si="3"/>
      </c>
      <c r="E79" s="28"/>
      <c r="F79" s="28"/>
      <c r="G79" s="25"/>
      <c r="H79" s="26"/>
      <c r="I79" s="30" t="s">
        <v>119</v>
      </c>
      <c r="J79" s="31">
        <v>2</v>
      </c>
      <c r="K79" s="26">
        <f t="shared" si="5"/>
      </c>
      <c r="L79" s="28"/>
      <c r="M79" s="28"/>
    </row>
    <row r="80" spans="1:13" ht="12.75">
      <c r="A80" s="26"/>
      <c r="B80" s="30" t="s">
        <v>80</v>
      </c>
      <c r="C80" s="31">
        <v>15</v>
      </c>
      <c r="D80" s="26">
        <f t="shared" si="3"/>
      </c>
      <c r="E80" s="28"/>
      <c r="F80" s="28"/>
      <c r="G80" s="25"/>
      <c r="H80" s="26"/>
      <c r="I80" s="30" t="s">
        <v>120</v>
      </c>
      <c r="J80" s="31">
        <v>5</v>
      </c>
      <c r="K80" s="26">
        <f t="shared" si="5"/>
      </c>
      <c r="L80" s="28"/>
      <c r="M80" s="28"/>
    </row>
    <row r="81" spans="1:13" ht="12.75">
      <c r="A81" s="26"/>
      <c r="B81" s="30"/>
      <c r="C81" s="31"/>
      <c r="D81" s="26">
        <f t="shared" si="3"/>
      </c>
      <c r="E81" s="28"/>
      <c r="F81" s="28"/>
      <c r="G81" s="25"/>
      <c r="H81" s="26"/>
      <c r="I81" s="30" t="s">
        <v>121</v>
      </c>
      <c r="J81" s="31">
        <v>4</v>
      </c>
      <c r="K81" s="26">
        <f t="shared" si="5"/>
      </c>
      <c r="L81" s="28"/>
      <c r="M81" s="28"/>
    </row>
    <row r="82" spans="1:13" ht="12.75">
      <c r="A82" s="26"/>
      <c r="B82" s="39"/>
      <c r="C82" s="31"/>
      <c r="D82" s="26">
        <f t="shared" si="3"/>
      </c>
      <c r="E82" s="28"/>
      <c r="F82" s="28"/>
      <c r="G82" s="25"/>
      <c r="H82" s="26"/>
      <c r="I82" s="30" t="s">
        <v>122</v>
      </c>
      <c r="J82" s="31">
        <v>1</v>
      </c>
      <c r="K82" s="26">
        <f t="shared" si="5"/>
      </c>
      <c r="L82" s="28"/>
      <c r="M82" s="28"/>
    </row>
    <row r="83" spans="1:13" ht="12.75">
      <c r="A83" s="26"/>
      <c r="B83" s="30" t="s">
        <v>87</v>
      </c>
      <c r="C83" s="31">
        <v>1</v>
      </c>
      <c r="D83" s="26">
        <f t="shared" si="3"/>
      </c>
      <c r="E83" s="28"/>
      <c r="F83" s="28"/>
      <c r="G83" s="25"/>
      <c r="H83" s="26"/>
      <c r="I83" s="30" t="s">
        <v>123</v>
      </c>
      <c r="J83" s="31">
        <v>2</v>
      </c>
      <c r="K83" s="26">
        <f t="shared" si="5"/>
      </c>
      <c r="L83" s="28"/>
      <c r="M83" s="28"/>
    </row>
    <row r="84" spans="1:13" ht="12.75">
      <c r="A84" s="26"/>
      <c r="B84" s="30" t="s">
        <v>89</v>
      </c>
      <c r="C84" s="31">
        <v>1.5</v>
      </c>
      <c r="D84" s="26">
        <f t="shared" si="3"/>
      </c>
      <c r="E84" s="28"/>
      <c r="F84" s="28"/>
      <c r="G84" s="25"/>
      <c r="H84" s="26"/>
      <c r="I84" s="30" t="s">
        <v>124</v>
      </c>
      <c r="J84" s="31">
        <v>1</v>
      </c>
      <c r="K84" s="26">
        <f t="shared" si="5"/>
      </c>
      <c r="L84" s="28"/>
      <c r="M84" s="28"/>
    </row>
    <row r="85" spans="1:13" ht="12.75">
      <c r="A85" s="26"/>
      <c r="B85" s="30" t="s">
        <v>91</v>
      </c>
      <c r="C85" s="31">
        <v>6</v>
      </c>
      <c r="D85" s="26">
        <f t="shared" si="3"/>
      </c>
      <c r="E85" s="28"/>
      <c r="F85" s="28"/>
      <c r="G85" s="25"/>
      <c r="H85" s="26"/>
      <c r="I85" s="30" t="s">
        <v>125</v>
      </c>
      <c r="J85" s="31">
        <v>2</v>
      </c>
      <c r="K85" s="26">
        <f t="shared" si="5"/>
      </c>
      <c r="L85" s="28"/>
      <c r="M85" s="28"/>
    </row>
    <row r="86" spans="1:13" ht="12.75">
      <c r="A86" s="26"/>
      <c r="B86" s="34" t="s">
        <v>56</v>
      </c>
      <c r="C86" s="31"/>
      <c r="D86" s="35">
        <f>SUM(D61:D85)</f>
        <v>0</v>
      </c>
      <c r="E86" s="36"/>
      <c r="F86" s="23"/>
      <c r="G86" s="25"/>
      <c r="H86" s="26"/>
      <c r="I86" s="30" t="s">
        <v>126</v>
      </c>
      <c r="J86" s="31">
        <v>5</v>
      </c>
      <c r="K86" s="26">
        <f t="shared" si="5"/>
      </c>
      <c r="L86" s="28"/>
      <c r="M86" s="28"/>
    </row>
    <row r="87" spans="1:13" ht="12.75">
      <c r="A87" s="94" t="s">
        <v>127</v>
      </c>
      <c r="B87" s="94"/>
      <c r="C87" s="74"/>
      <c r="D87" s="75"/>
      <c r="E87" s="76"/>
      <c r="F87" s="77"/>
      <c r="G87" s="25"/>
      <c r="H87" s="26"/>
      <c r="I87" s="30" t="s">
        <v>128</v>
      </c>
      <c r="J87" s="31">
        <v>2</v>
      </c>
      <c r="K87" s="26">
        <f t="shared" si="5"/>
      </c>
      <c r="L87" s="28"/>
      <c r="M87" s="28"/>
    </row>
    <row r="88" spans="1:13" ht="12.75">
      <c r="A88" s="26"/>
      <c r="B88" s="30" t="s">
        <v>129</v>
      </c>
      <c r="C88" s="31">
        <v>1</v>
      </c>
      <c r="D88" s="26">
        <f aca="true" t="shared" si="6" ref="D88:D109">IF(A88&gt;0,A88*C88,"")</f>
      </c>
      <c r="E88" s="28"/>
      <c r="F88" s="28"/>
      <c r="G88" s="25"/>
      <c r="H88" s="26"/>
      <c r="I88" s="30" t="s">
        <v>130</v>
      </c>
      <c r="J88" s="31">
        <v>4</v>
      </c>
      <c r="K88" s="26">
        <f t="shared" si="5"/>
      </c>
      <c r="L88" s="28"/>
      <c r="M88" s="28"/>
    </row>
    <row r="89" spans="1:13" ht="12.75">
      <c r="A89" s="26"/>
      <c r="B89" s="30" t="s">
        <v>131</v>
      </c>
      <c r="C89" s="31">
        <v>6</v>
      </c>
      <c r="D89" s="26">
        <f t="shared" si="6"/>
      </c>
      <c r="E89" s="28"/>
      <c r="F89" s="28"/>
      <c r="G89" s="25"/>
      <c r="H89" s="26"/>
      <c r="I89" s="30" t="s">
        <v>132</v>
      </c>
      <c r="J89" s="31">
        <v>8</v>
      </c>
      <c r="K89" s="26">
        <f t="shared" si="5"/>
      </c>
      <c r="L89" s="28"/>
      <c r="M89" s="28"/>
    </row>
    <row r="90" spans="1:13" ht="12.75">
      <c r="A90" s="26"/>
      <c r="B90" s="30" t="s">
        <v>133</v>
      </c>
      <c r="C90" s="31">
        <v>12</v>
      </c>
      <c r="D90" s="26">
        <f t="shared" si="6"/>
      </c>
      <c r="E90" s="28"/>
      <c r="F90" s="28"/>
      <c r="G90" s="25"/>
      <c r="H90" s="26"/>
      <c r="I90" s="30" t="s">
        <v>134</v>
      </c>
      <c r="J90" s="31">
        <v>2</v>
      </c>
      <c r="K90" s="26">
        <f t="shared" si="5"/>
      </c>
      <c r="L90" s="28"/>
      <c r="M90" s="28"/>
    </row>
    <row r="91" spans="1:13" ht="12.75">
      <c r="A91" s="26"/>
      <c r="B91" s="30" t="s">
        <v>135</v>
      </c>
      <c r="C91" s="31">
        <v>18</v>
      </c>
      <c r="D91" s="26">
        <f t="shared" si="6"/>
      </c>
      <c r="E91" s="28"/>
      <c r="F91" s="28"/>
      <c r="G91" s="25"/>
      <c r="H91" s="26"/>
      <c r="I91" s="30" t="s">
        <v>136</v>
      </c>
      <c r="J91" s="31">
        <v>4</v>
      </c>
      <c r="K91" s="26">
        <f t="shared" si="5"/>
      </c>
      <c r="L91" s="28"/>
      <c r="M91" s="28"/>
    </row>
    <row r="92" spans="1:13" ht="12.75">
      <c r="A92" s="26"/>
      <c r="B92" s="30" t="s">
        <v>32</v>
      </c>
      <c r="C92" s="31">
        <v>2</v>
      </c>
      <c r="D92" s="26">
        <f t="shared" si="6"/>
      </c>
      <c r="E92" s="28"/>
      <c r="F92" s="28"/>
      <c r="G92" s="25"/>
      <c r="H92" s="26"/>
      <c r="I92" s="30" t="s">
        <v>137</v>
      </c>
      <c r="J92" s="31">
        <v>4</v>
      </c>
      <c r="K92" s="26">
        <f t="shared" si="5"/>
      </c>
      <c r="L92" s="28"/>
      <c r="M92" s="28"/>
    </row>
    <row r="93" spans="1:13" ht="12.75">
      <c r="A93" s="26"/>
      <c r="B93" s="30" t="s">
        <v>138</v>
      </c>
      <c r="C93" s="31">
        <v>2</v>
      </c>
      <c r="D93" s="26">
        <f t="shared" si="6"/>
      </c>
      <c r="E93" s="28"/>
      <c r="F93" s="28"/>
      <c r="G93" s="25"/>
      <c r="H93" s="26"/>
      <c r="I93" s="30" t="s">
        <v>139</v>
      </c>
      <c r="J93" s="31">
        <v>1</v>
      </c>
      <c r="K93" s="26">
        <f t="shared" si="5"/>
      </c>
      <c r="L93" s="28"/>
      <c r="M93" s="28"/>
    </row>
    <row r="94" spans="1:13" ht="12.75">
      <c r="A94" s="26"/>
      <c r="B94" s="30" t="s">
        <v>140</v>
      </c>
      <c r="C94" s="31">
        <v>5</v>
      </c>
      <c r="D94" s="26">
        <f t="shared" si="6"/>
      </c>
      <c r="E94" s="28"/>
      <c r="F94" s="28"/>
      <c r="G94" s="25"/>
      <c r="H94" s="26"/>
      <c r="I94" s="30" t="s">
        <v>141</v>
      </c>
      <c r="J94" s="31">
        <v>3</v>
      </c>
      <c r="K94" s="26">
        <f t="shared" si="5"/>
      </c>
      <c r="L94" s="28"/>
      <c r="M94" s="28"/>
    </row>
    <row r="95" spans="1:13" ht="12.75">
      <c r="A95" s="26"/>
      <c r="B95" s="30" t="s">
        <v>142</v>
      </c>
      <c r="C95" s="31">
        <v>5</v>
      </c>
      <c r="D95" s="26">
        <f t="shared" si="6"/>
      </c>
      <c r="E95" s="28"/>
      <c r="F95" s="28"/>
      <c r="G95" s="25"/>
      <c r="H95" s="26"/>
      <c r="I95" s="30" t="s">
        <v>143</v>
      </c>
      <c r="J95" s="31">
        <v>5</v>
      </c>
      <c r="K95" s="26">
        <f t="shared" si="5"/>
      </c>
      <c r="L95" s="28"/>
      <c r="M95" s="28"/>
    </row>
    <row r="96" spans="1:13" ht="12.75">
      <c r="A96" s="26"/>
      <c r="B96" s="30" t="s">
        <v>144</v>
      </c>
      <c r="C96" s="31">
        <v>5</v>
      </c>
      <c r="D96" s="26">
        <f t="shared" si="6"/>
      </c>
      <c r="E96" s="28"/>
      <c r="F96" s="28"/>
      <c r="G96" s="25"/>
      <c r="H96" s="26"/>
      <c r="I96" s="30" t="s">
        <v>145</v>
      </c>
      <c r="J96" s="31">
        <v>2</v>
      </c>
      <c r="K96" s="26">
        <f t="shared" si="5"/>
      </c>
      <c r="L96" s="28"/>
      <c r="M96" s="28"/>
    </row>
    <row r="97" spans="1:13" ht="12.75">
      <c r="A97" s="26"/>
      <c r="B97" s="30" t="s">
        <v>146</v>
      </c>
      <c r="C97" s="31">
        <v>10</v>
      </c>
      <c r="D97" s="26">
        <f t="shared" si="6"/>
      </c>
      <c r="E97" s="28"/>
      <c r="F97" s="28"/>
      <c r="G97" s="25"/>
      <c r="H97" s="26"/>
      <c r="I97" s="30" t="s">
        <v>80</v>
      </c>
      <c r="J97" s="31">
        <v>15</v>
      </c>
      <c r="K97" s="26">
        <f t="shared" si="5"/>
      </c>
      <c r="L97" s="28"/>
      <c r="M97" s="28"/>
    </row>
    <row r="98" spans="1:13" ht="12.75">
      <c r="A98" s="26"/>
      <c r="B98" s="30" t="s">
        <v>147</v>
      </c>
      <c r="C98" s="31">
        <v>2</v>
      </c>
      <c r="D98" s="26">
        <f t="shared" si="6"/>
      </c>
      <c r="E98" s="29"/>
      <c r="F98" s="28"/>
      <c r="G98" s="25"/>
      <c r="H98" s="26"/>
      <c r="I98" s="30" t="s">
        <v>148</v>
      </c>
      <c r="J98" s="31">
        <v>25</v>
      </c>
      <c r="K98" s="26">
        <f t="shared" si="5"/>
      </c>
      <c r="L98" s="28"/>
      <c r="M98" s="28"/>
    </row>
    <row r="99" spans="1:13" ht="12.75">
      <c r="A99" s="26"/>
      <c r="B99" s="30" t="s">
        <v>149</v>
      </c>
      <c r="C99" s="31">
        <v>4</v>
      </c>
      <c r="D99" s="26">
        <f t="shared" si="6"/>
      </c>
      <c r="E99" s="28"/>
      <c r="F99" s="28"/>
      <c r="G99" s="25"/>
      <c r="H99" s="26"/>
      <c r="I99" s="30"/>
      <c r="J99" s="31"/>
      <c r="K99" s="26">
        <f t="shared" si="5"/>
      </c>
      <c r="L99" s="28"/>
      <c r="M99" s="28"/>
    </row>
    <row r="100" spans="1:13" ht="12.75">
      <c r="A100" s="26"/>
      <c r="B100" s="30" t="s">
        <v>68</v>
      </c>
      <c r="C100" s="31">
        <v>2</v>
      </c>
      <c r="D100" s="26">
        <f t="shared" si="6"/>
      </c>
      <c r="E100" s="28"/>
      <c r="F100" s="28"/>
      <c r="G100" s="25"/>
      <c r="H100" s="26"/>
      <c r="I100" s="30" t="s">
        <v>82</v>
      </c>
      <c r="J100" s="31">
        <v>1</v>
      </c>
      <c r="K100" s="26">
        <f t="shared" si="5"/>
      </c>
      <c r="L100" s="28"/>
      <c r="M100" s="28"/>
    </row>
    <row r="101" spans="1:13" ht="12.75">
      <c r="A101" s="26"/>
      <c r="B101" s="30" t="s">
        <v>150</v>
      </c>
      <c r="C101" s="31">
        <v>5</v>
      </c>
      <c r="D101" s="26">
        <f t="shared" si="6"/>
      </c>
      <c r="E101" s="28"/>
      <c r="F101" s="28"/>
      <c r="G101" s="25"/>
      <c r="H101" s="26"/>
      <c r="I101" s="30" t="s">
        <v>84</v>
      </c>
      <c r="J101" s="31">
        <v>1.5</v>
      </c>
      <c r="K101" s="26">
        <f t="shared" si="5"/>
      </c>
      <c r="L101" s="28"/>
      <c r="M101" s="28"/>
    </row>
    <row r="102" spans="1:13" ht="13.5" thickBot="1">
      <c r="A102" s="26"/>
      <c r="B102" s="30" t="s">
        <v>151</v>
      </c>
      <c r="C102" s="31">
        <v>8</v>
      </c>
      <c r="D102" s="26">
        <f t="shared" si="6"/>
      </c>
      <c r="E102" s="28"/>
      <c r="F102" s="28"/>
      <c r="G102" s="25"/>
      <c r="H102" s="26"/>
      <c r="I102" s="34" t="s">
        <v>56</v>
      </c>
      <c r="J102" s="42"/>
      <c r="K102" s="35">
        <f>SUM(K76:K101)</f>
        <v>0</v>
      </c>
      <c r="L102" s="51"/>
      <c r="M102" s="23"/>
    </row>
    <row r="103" spans="1:13" ht="13.5" thickTop="1">
      <c r="A103" s="26"/>
      <c r="B103" s="30" t="s">
        <v>152</v>
      </c>
      <c r="C103" s="31">
        <v>4</v>
      </c>
      <c r="D103" s="26">
        <f t="shared" si="6"/>
      </c>
      <c r="E103" s="28"/>
      <c r="F103" s="28"/>
      <c r="G103" s="52"/>
      <c r="H103" s="127" t="s">
        <v>153</v>
      </c>
      <c r="I103" s="95"/>
      <c r="J103" s="126" t="s">
        <v>154</v>
      </c>
      <c r="K103" s="96" t="s">
        <v>13</v>
      </c>
      <c r="L103" s="97" t="s">
        <v>155</v>
      </c>
      <c r="M103" s="53" t="s">
        <v>156</v>
      </c>
    </row>
    <row r="104" spans="1:13" ht="12.75">
      <c r="A104" s="26"/>
      <c r="B104" s="30" t="s">
        <v>157</v>
      </c>
      <c r="C104" s="31">
        <v>5</v>
      </c>
      <c r="D104" s="26">
        <f t="shared" si="6"/>
      </c>
      <c r="E104" s="29"/>
      <c r="F104" s="28"/>
      <c r="G104" s="52"/>
      <c r="H104" s="98"/>
      <c r="I104" s="54" t="s">
        <v>158</v>
      </c>
      <c r="J104" s="99"/>
      <c r="K104" s="100">
        <f>Wohnzi</f>
        <v>0</v>
      </c>
      <c r="L104" s="101" t="s">
        <v>155</v>
      </c>
      <c r="M104" s="102">
        <f aca="true" t="shared" si="7" ref="M104:M110">ROUND(K104/10,0)</f>
        <v>0</v>
      </c>
    </row>
    <row r="105" spans="1:13" ht="12.75">
      <c r="A105" s="26"/>
      <c r="B105" s="30" t="s">
        <v>159</v>
      </c>
      <c r="C105" s="31">
        <v>6</v>
      </c>
      <c r="D105" s="26">
        <f t="shared" si="6"/>
      </c>
      <c r="E105" s="28"/>
      <c r="F105" s="28"/>
      <c r="G105" s="52"/>
      <c r="H105" s="98"/>
      <c r="I105" s="54" t="s">
        <v>86</v>
      </c>
      <c r="J105" s="99"/>
      <c r="K105" s="100">
        <f>Arbzi</f>
        <v>0</v>
      </c>
      <c r="L105" s="101" t="s">
        <v>155</v>
      </c>
      <c r="M105" s="102">
        <f t="shared" si="7"/>
        <v>0</v>
      </c>
    </row>
    <row r="106" spans="1:13" ht="12.75">
      <c r="A106" s="26"/>
      <c r="B106" s="30" t="s">
        <v>160</v>
      </c>
      <c r="C106" s="31">
        <v>6</v>
      </c>
      <c r="D106" s="26">
        <f t="shared" si="6"/>
      </c>
      <c r="E106" s="28"/>
      <c r="F106" s="28"/>
      <c r="G106" s="52"/>
      <c r="H106" s="98"/>
      <c r="I106" s="54" t="s">
        <v>58</v>
      </c>
      <c r="J106" s="99"/>
      <c r="K106" s="100">
        <f>schlafzi</f>
        <v>0</v>
      </c>
      <c r="L106" s="101" t="s">
        <v>155</v>
      </c>
      <c r="M106" s="102">
        <f t="shared" si="7"/>
        <v>0</v>
      </c>
    </row>
    <row r="107" spans="1:13" ht="12.75">
      <c r="A107" s="26"/>
      <c r="B107" s="30"/>
      <c r="C107" s="31"/>
      <c r="D107" s="26">
        <f t="shared" si="6"/>
      </c>
      <c r="E107" s="28"/>
      <c r="F107" s="28"/>
      <c r="G107" s="52"/>
      <c r="H107" s="98"/>
      <c r="I107" s="54" t="s">
        <v>95</v>
      </c>
      <c r="J107" s="99"/>
      <c r="K107" s="100">
        <f>Kizi</f>
        <v>0</v>
      </c>
      <c r="L107" s="101" t="s">
        <v>155</v>
      </c>
      <c r="M107" s="102">
        <f t="shared" si="7"/>
        <v>0</v>
      </c>
    </row>
    <row r="108" spans="1:13" ht="12.75">
      <c r="A108" s="26"/>
      <c r="B108" s="30" t="s">
        <v>50</v>
      </c>
      <c r="C108" s="31">
        <v>1</v>
      </c>
      <c r="D108" s="26">
        <f t="shared" si="6"/>
      </c>
      <c r="E108" s="28"/>
      <c r="F108" s="28"/>
      <c r="G108" s="52"/>
      <c r="H108" s="98"/>
      <c r="I108" s="54" t="s">
        <v>161</v>
      </c>
      <c r="J108" s="99"/>
      <c r="K108" s="100">
        <f>Küche</f>
        <v>0</v>
      </c>
      <c r="L108" s="101" t="s">
        <v>155</v>
      </c>
      <c r="M108" s="102">
        <f t="shared" si="7"/>
        <v>0</v>
      </c>
    </row>
    <row r="109" spans="1:13" ht="13.5" thickBot="1">
      <c r="A109" s="26"/>
      <c r="B109" s="30" t="s">
        <v>52</v>
      </c>
      <c r="C109" s="31">
        <v>1.5</v>
      </c>
      <c r="D109" s="26">
        <f t="shared" si="6"/>
      </c>
      <c r="E109" s="55"/>
      <c r="F109" s="55"/>
      <c r="G109" s="52"/>
      <c r="H109" s="98"/>
      <c r="I109" s="54" t="s">
        <v>96</v>
      </c>
      <c r="J109" s="99"/>
      <c r="K109" s="100">
        <f>diele</f>
        <v>0</v>
      </c>
      <c r="L109" s="101" t="s">
        <v>155</v>
      </c>
      <c r="M109" s="102">
        <f t="shared" si="7"/>
        <v>0</v>
      </c>
    </row>
    <row r="110" spans="1:13" ht="14.25" thickBot="1" thickTop="1">
      <c r="A110" s="56"/>
      <c r="B110" s="57" t="s">
        <v>56</v>
      </c>
      <c r="C110" s="58"/>
      <c r="D110" s="59">
        <f>SUM(D88:D109)</f>
        <v>0</v>
      </c>
      <c r="E110" s="60" t="s">
        <v>162</v>
      </c>
      <c r="F110" s="61"/>
      <c r="G110" s="62"/>
      <c r="H110" s="103"/>
      <c r="I110" s="104" t="s">
        <v>113</v>
      </c>
      <c r="J110" s="20"/>
      <c r="K110" s="105">
        <f>keller</f>
        <v>0</v>
      </c>
      <c r="L110" s="106" t="s">
        <v>155</v>
      </c>
      <c r="M110" s="107">
        <f t="shared" si="7"/>
        <v>0</v>
      </c>
    </row>
    <row r="111" spans="1:13" ht="18" customHeight="1" thickBot="1" thickTop="1">
      <c r="A111" s="63">
        <f>A108+A109+H101+H100+A84+A83+H73+H72+H54+H53+A50+A49+H32+H31</f>
        <v>0</v>
      </c>
      <c r="B111" s="64" t="s">
        <v>163</v>
      </c>
      <c r="C111" s="65"/>
      <c r="D111" s="66">
        <f>A51+H33</f>
        <v>0</v>
      </c>
      <c r="E111" s="67" t="s">
        <v>164</v>
      </c>
      <c r="F111" s="66">
        <f>A85+H55</f>
        <v>0</v>
      </c>
      <c r="H111" s="108"/>
      <c r="I111" s="109"/>
      <c r="J111" s="110" t="s">
        <v>165</v>
      </c>
      <c r="K111" s="111">
        <f>SUM(K104:K110)</f>
        <v>0</v>
      </c>
      <c r="L111" s="112" t="s">
        <v>155</v>
      </c>
      <c r="M111" s="68">
        <f>SUM(M104:M110)</f>
        <v>0</v>
      </c>
    </row>
    <row r="112" spans="1:13" ht="16.5" customHeight="1" thickTop="1">
      <c r="A112" s="69" t="s">
        <v>166</v>
      </c>
      <c r="H112" s="113"/>
      <c r="I112" s="114"/>
      <c r="J112" s="145" t="s">
        <v>167</v>
      </c>
      <c r="K112" s="115">
        <f>ROUND(K111/10,0)</f>
        <v>0</v>
      </c>
      <c r="L112" s="116" t="s">
        <v>156</v>
      </c>
      <c r="M112" s="117"/>
    </row>
    <row r="113" spans="1:13" ht="12.75">
      <c r="A113" s="69" t="s">
        <v>176</v>
      </c>
      <c r="B113" s="6"/>
      <c r="C113" s="44"/>
      <c r="D113" s="45"/>
      <c r="H113" s="118"/>
      <c r="I113" s="119"/>
      <c r="J113" s="145" t="s">
        <v>168</v>
      </c>
      <c r="K113" s="120">
        <f>ROUND(K112/5,0)</f>
        <v>0</v>
      </c>
      <c r="L113" s="121" t="s">
        <v>169</v>
      </c>
      <c r="M113" s="117"/>
    </row>
    <row r="114" spans="1:13" ht="12.75">
      <c r="A114" s="69" t="s">
        <v>177</v>
      </c>
      <c r="M114" s="70" t="s">
        <v>170</v>
      </c>
    </row>
    <row r="115" ht="12.75">
      <c r="A115" s="69"/>
    </row>
  </sheetData>
  <mergeCells count="5">
    <mergeCell ref="J6:M7"/>
    <mergeCell ref="J2:M2"/>
    <mergeCell ref="J3:M3"/>
    <mergeCell ref="J4:M4"/>
    <mergeCell ref="J5:M5"/>
  </mergeCells>
  <printOptions horizontalCentered="1"/>
  <pageMargins left="0.39" right="0.1968503937007874" top="0.4724409448818898" bottom="0.31496062992125984" header="0" footer="0"/>
  <pageSetup horizontalDpi="300" verticalDpi="300" orientation="portrait" paperSize="9" scale="97" r:id="rId2"/>
  <rowBreaks count="1" manualBreakCount="1">
    <brk id="5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schmoll</dc:creator>
  <cp:keywords/>
  <dc:description/>
  <cp:lastModifiedBy>Peter Schmoll</cp:lastModifiedBy>
  <cp:lastPrinted>2003-11-04T16:10:07Z</cp:lastPrinted>
  <dcterms:created xsi:type="dcterms:W3CDTF">1999-05-17T09:07:33Z</dcterms:created>
  <dcterms:modified xsi:type="dcterms:W3CDTF">2003-11-04T16:15:23Z</dcterms:modified>
  <cp:category/>
  <cp:version/>
  <cp:contentType/>
  <cp:contentStatus/>
</cp:coreProperties>
</file>